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richData/rdrichvalue.xml" ContentType="application/vnd.ms-excel.rdrichvalue+xml"/>
  <Override PartName="/xl/richData/richValueRel.xml" ContentType="application/vnd.ms-excel.richvaluerel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429"/>
  <workbookPr/>
  <mc:AlternateContent xmlns:mc="http://schemas.openxmlformats.org/markup-compatibility/2006">
    <mc:Choice Requires="x15">
      <x15ac:absPath xmlns:x15ac="http://schemas.microsoft.com/office/spreadsheetml/2010/11/ac" url="D:\NAM 2025\THANG 2\ANC\"/>
    </mc:Choice>
  </mc:AlternateContent>
  <xr:revisionPtr revIDLastSave="0" documentId="13_ncr:1_{7D93631C-D3D3-4C31-977A-CAFA9E4D5C0B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TENDA" sheetId="2" r:id="rId1"/>
    <sheet name="Camera" sheetId="3" r:id="rId2"/>
  </sheets>
  <definedNames>
    <definedName name="_xlnm.Print_Area" localSheetId="1">Camera!$A$1:$F$33</definedName>
    <definedName name="_xlnm.Print_Area" localSheetId="0">TENDA!$A$1:$F$86</definedName>
  </definedNames>
  <calcPr calcId="181029"/>
</workbook>
</file>

<file path=xl/calcChain.xml><?xml version="1.0" encoding="utf-8"?>
<calcChain xmlns="http://schemas.openxmlformats.org/spreadsheetml/2006/main">
  <c r="H45" i="2" l="1"/>
  <c r="H69" i="2"/>
  <c r="H68" i="2"/>
  <c r="H81" i="2" l="1"/>
  <c r="H79" i="2"/>
  <c r="H77" i="2"/>
  <c r="H76" i="2"/>
  <c r="H71" i="2"/>
  <c r="H66" i="2"/>
  <c r="H65" i="2"/>
  <c r="H64" i="2"/>
  <c r="H63" i="2"/>
  <c r="H62" i="2"/>
  <c r="H61" i="2"/>
  <c r="H60" i="2"/>
  <c r="H59" i="2"/>
  <c r="H57" i="2"/>
  <c r="H56" i="2"/>
  <c r="H54" i="2"/>
  <c r="H53" i="2"/>
  <c r="H52" i="2"/>
  <c r="H51" i="2"/>
  <c r="H50" i="2"/>
  <c r="H49" i="2"/>
  <c r="H48" i="2"/>
  <c r="H47" i="2"/>
  <c r="H44" i="2"/>
  <c r="H43" i="2"/>
  <c r="H42" i="2"/>
  <c r="H40" i="2"/>
  <c r="H39" i="2"/>
  <c r="H37" i="2"/>
  <c r="H36" i="2"/>
  <c r="H35" i="2"/>
  <c r="H34" i="2"/>
  <c r="H32" i="2"/>
  <c r="H30" i="2"/>
  <c r="H28" i="2"/>
  <c r="H26" i="2"/>
  <c r="H25" i="2"/>
  <c r="H24" i="2"/>
  <c r="H22" i="2"/>
  <c r="H21" i="2"/>
  <c r="H20" i="2"/>
  <c r="H18" i="2"/>
  <c r="H17" i="2"/>
  <c r="H16" i="2"/>
  <c r="H15" i="2"/>
  <c r="H13" i="2"/>
  <c r="H11" i="2"/>
  <c r="H9" i="2"/>
  <c r="H7" i="2"/>
</calcChain>
</file>

<file path=xl/sharedStrings.xml><?xml version="1.0" encoding="utf-8"?>
<sst xmlns="http://schemas.openxmlformats.org/spreadsheetml/2006/main" count="296" uniqueCount="237">
  <si>
    <t>BÁO GIÁ SẢN PHẨM TENDA - CHÍNH HÃNG</t>
  </si>
  <si>
    <t>Mã thiết bị</t>
  </si>
  <si>
    <t>Mô tả ngắn gọn</t>
  </si>
  <si>
    <t>Giá đại lý</t>
  </si>
  <si>
    <t>Đóng gói</t>
  </si>
  <si>
    <t>Ghi chú</t>
  </si>
  <si>
    <t>Link</t>
  </si>
  <si>
    <t>Bộ định tuyến 5G</t>
  </si>
  <si>
    <t>5G03</t>
  </si>
  <si>
    <t>Hỗ trợ 5G NR SA/NSA 4.67/1.25Gbps, Wifi AX1800, 1 WAN/LAN Giga, 1 LAN Giga</t>
  </si>
  <si>
    <t>Bộ định tuyến 4G</t>
  </si>
  <si>
    <t>4G05</t>
  </si>
  <si>
    <t>Hỗ trợ 4G FDD/TDD Cat 4, Wifi N300, 1 WAN/LAN 10/100Mbps, 1 LAN 10/100Mbps</t>
  </si>
  <si>
    <t>Bộ định tuyến 4G di động (Mifi)</t>
  </si>
  <si>
    <t>Hỗ trợ 4G FDD/TDD Cat 4, Wifi AX300, pin 8.5h</t>
  </si>
  <si>
    <t>Hệ thống Mesh Wifi 5</t>
  </si>
  <si>
    <t>nova MW3(3-pack)</t>
  </si>
  <si>
    <t>Mesh Wifi bộ 3 chiếc, Wifi AC1200, 2 LAN 10/100Mbps</t>
  </si>
  <si>
    <t>Router Wifi 6</t>
  </si>
  <si>
    <t>TX12 Pro v2</t>
  </si>
  <si>
    <t>Wifi AX3000 2x2, 5GHz/2.4GHz, 5 ăng-ten 6dBi, 1 WAN Giga, 3 LAN Giga</t>
  </si>
  <si>
    <t xml:space="preserve">TX12 </t>
  </si>
  <si>
    <t>Wifi AX3000 2x2, 5GHz/2.4GHz, 4 ăng-ten 6dBi, 1 WAN Giga, 2 LAN Giga</t>
  </si>
  <si>
    <t>TX12L PRO</t>
  </si>
  <si>
    <t>Wifi AX3000 2x2, 5GHz/2.4GHz, 5 ăng-ten, 1 WAN Giga, 3 LAN Giga</t>
  </si>
  <si>
    <t>TX2L PRO</t>
  </si>
  <si>
    <t>Wifi AX1500, 5GHz/2.4GHz, 5 ăng-ten, 1 WAN Giga, 3 LAN Giga</t>
  </si>
  <si>
    <t>Router Wifi 5</t>
  </si>
  <si>
    <t>AC10</t>
  </si>
  <si>
    <t>Wifi AC1200 Wave 2 2x2, 5GHz/2.4GHz, 4 ăng-ten 6dBi, 1 WAN Giga, 3 LAN Giga</t>
  </si>
  <si>
    <t>AC6</t>
  </si>
  <si>
    <t>Wifi AC1200 Wave 2 2x2, 5GHz/2.4GHz, 4 ăng-ten 6dBi, 1 WAN 10/100Mbps, 3 LAN 10/100Mbps</t>
  </si>
  <si>
    <t>AC5</t>
  </si>
  <si>
    <t>Router Wifi 4</t>
  </si>
  <si>
    <t>F6</t>
  </si>
  <si>
    <t>Wifi N300 2x2, 2.4GHz, 4 ăng-ten 5dBi, 1 WAN 10/100Mbps, 3 LAN 10/100Mbps</t>
  </si>
  <si>
    <t>F3</t>
  </si>
  <si>
    <t>Wifi N300 2x2, 2.4GHz, 3 ăng-ten 5dBi, 1 WAN 10/100Mbps, 3 LAN 10/100Mbps</t>
  </si>
  <si>
    <t>N301</t>
  </si>
  <si>
    <t>Wifi N300 2x2, 2.4GHz, 2 ăng-ten 5dBi, 1 WAN 10/100Mbps, 3 LAN 10/100Mbps</t>
  </si>
  <si>
    <t>Thiết bị mở rộng vùng phủ sóng Wifi 6</t>
  </si>
  <si>
    <t>A23</t>
  </si>
  <si>
    <t>Wifi AX1500, 5GHz/2.4GHz, 2 ăng-ten 5dBi, 1 LAN Giga</t>
  </si>
  <si>
    <t>Thiết bị mở rộng vùng phủ sóng Wifi 5</t>
  </si>
  <si>
    <t>A18</t>
  </si>
  <si>
    <t>Wifi AC1200, 5GHz/2.4GHz, 2 ăng-ten 2dBi, 1 LAN 10/100Mbps</t>
  </si>
  <si>
    <t>Thiết bị mở rộng vùng phủ sóng Wifi 4</t>
  </si>
  <si>
    <t>A9</t>
  </si>
  <si>
    <t>Wifi N300, 2.4GHz, 2 ăng-ten 3dBi, 1 LAN 10/100Mbps</t>
  </si>
  <si>
    <t>USB Wifi 6</t>
  </si>
  <si>
    <t>U18</t>
  </si>
  <si>
    <t>AX1800, 5GHz/2.4GHz, ăng-ten PIFA, USB3.0</t>
  </si>
  <si>
    <t>U11</t>
  </si>
  <si>
    <t>AX900, 5GHz/2.4GHz, ăng-ten trong, USB2.0</t>
  </si>
  <si>
    <t>U2  - V5</t>
  </si>
  <si>
    <t>AX300, 2.4GHz, ăng-ten 6dBi, USB2.0</t>
  </si>
  <si>
    <t>W311MI (V6)</t>
  </si>
  <si>
    <t>AX300, 2.4GHz, ăng-ten trong, USB2.0</t>
  </si>
  <si>
    <t>USB Wifi 5</t>
  </si>
  <si>
    <t>U10</t>
  </si>
  <si>
    <t>AC750, 5GHz/2.4GHz, ăng-ten 6dBi, USB2.0</t>
  </si>
  <si>
    <t>U9</t>
  </si>
  <si>
    <t>AC650, 5GHz/2.4GHz, ăng-ten PIFA, USB2.0</t>
  </si>
  <si>
    <t>Switch 10/100Mbps</t>
  </si>
  <si>
    <t>S105</t>
  </si>
  <si>
    <t>5-port, vỏ nhựa</t>
  </si>
  <si>
    <t>S108</t>
  </si>
  <si>
    <t>8-port, vỏ nhựa</t>
  </si>
  <si>
    <t>S16</t>
  </si>
  <si>
    <t>16-port, vỏ nhựa</t>
  </si>
  <si>
    <t>Switch 1Gbps</t>
  </si>
  <si>
    <t>SG105</t>
  </si>
  <si>
    <t>SG108</t>
  </si>
  <si>
    <t>TEG1005D</t>
  </si>
  <si>
    <t>5-port, vỏ sắt, chống sét lan truyền 6kV</t>
  </si>
  <si>
    <t>TEG1016D</t>
  </si>
  <si>
    <t>16-port, vỏ sắt, chống sét lan truyền 6kV</t>
  </si>
  <si>
    <t>TEG1016M</t>
  </si>
  <si>
    <t>TEG1024D</t>
  </si>
  <si>
    <t>24-port, vỏ sắt 13", chống sét lan truyền 6kV</t>
  </si>
  <si>
    <t>TEG1024G</t>
  </si>
  <si>
    <t>24-port, vỏ sắt 19", chống sét lan truyền 6kV</t>
  </si>
  <si>
    <t>TEG1050F</t>
  </si>
  <si>
    <t>48-port, 2 uplink SFP Giga, vỏ sắt, chống sét lan truyền 6kV</t>
  </si>
  <si>
    <t>Switch 2.5Gbps</t>
  </si>
  <si>
    <t>TEM2007X</t>
  </si>
  <si>
    <t>TEM2010X</t>
  </si>
  <si>
    <t>Switch PoE 10/100Mbps</t>
  </si>
  <si>
    <t>S106PC</t>
  </si>
  <si>
    <t>4-port PoE, IEEE 802.3af/at, uplink 2xRJ45, 55W, chống sét lan truyền 4kV</t>
  </si>
  <si>
    <t>S110PC</t>
  </si>
  <si>
    <t>8-port PoE, IEEE 802.3af/at, uplink 2xRJ45, 80W, chống sét lan truyền 4kV</t>
  </si>
  <si>
    <t>TEF1105P-4-63W</t>
  </si>
  <si>
    <t>4-port PoE, IEEE 802.3af/at, uplink 1xRJ45, 58W, chống sét lan truyền 6kV</t>
  </si>
  <si>
    <t>TEF1106P-4-63W</t>
  </si>
  <si>
    <t>4-port PoE, IEEE 802.3af/at, uplink 2xRJ45, 63W, chống sét lan truyền 6kV</t>
  </si>
  <si>
    <t>TEF1109P-8-63W</t>
  </si>
  <si>
    <t>8-port PoE, IEEE 802.3af/at, uplink 1xRJ45, 58W, chống sét lan truyền 6kV</t>
  </si>
  <si>
    <t>TEF1110P-8-63W</t>
  </si>
  <si>
    <t>8-port PoE, IEEE 802.3af/at, uplink 2xRJ45, 58W, chống sét lan truyền 6kV</t>
  </si>
  <si>
    <t>16-port PoE, IEEE 802.3af/at, uplink 1xRJ45 1xSFP, 150W, chống sét lan truyền 6kV</t>
  </si>
  <si>
    <t>TEF1126P-24-250W</t>
  </si>
  <si>
    <t>24-port PoE, IEEE 802.3af/at, uplink 2xRJ45 1xSFP (combo), 230W, chống sét lan truyền 6kV</t>
  </si>
  <si>
    <t>PoE Injector</t>
  </si>
  <si>
    <t>PoE30G-AT</t>
  </si>
  <si>
    <t>Đầu bấm mạng</t>
  </si>
  <si>
    <t>TEH60510</t>
  </si>
  <si>
    <t>Đầu bấm RJ45 Cat6, mạ vàng</t>
  </si>
  <si>
    <t>TEH5E010</t>
  </si>
  <si>
    <t>Đầu bấm RJ45 Cat5E</t>
  </si>
  <si>
    <t>CPE ngoài trời</t>
  </si>
  <si>
    <t>500m, 300Mbps N, 2.4GHz, ăng-ten 8dBi, 1 LAN 10/100Mbps, chống nước IP65, Passive PoE</t>
  </si>
  <si>
    <t>5km, 867Mbps AC, 5GHz, ăng-ten 12dBi, 4 LAN 10/100Mbps, chống nước IP65, Passive PoE</t>
  </si>
  <si>
    <t>Cân bằng tải</t>
  </si>
  <si>
    <t>Ổ cắm điện thông minh</t>
  </si>
  <si>
    <t>SP3</t>
  </si>
  <si>
    <t>BÁO GIÁ SẢN PHẨM CAMERA TENDA</t>
  </si>
  <si>
    <t>Thông số chi tiết</t>
  </si>
  <si>
    <t>Camera Wifi quay quét trong nhà</t>
  </si>
  <si>
    <t>Camera wifi quay quét trong nhà 4MP</t>
  </si>
  <si>
    <t>Cảm biến hình ảnh 1/3 Progressive Scan CMOS
Ống kính 4mm f2.0
2 đèn hồng ngoại, 10m
Video H.265, 2880 x 1620, 30fps
DWDR, 3D DNR
Đàm thoại 2 chiều
Hỗ trợ ONVIF
Quay 0-355°
Quét dọc -65°--90°
Wifi AX300, 2.4GHz
1x LAN 10/100Mbps
Hỗ trợ thẻ mSD 512GB</t>
  </si>
  <si>
    <t>Camera Wifi quay quét ngoài trời</t>
  </si>
  <si>
    <t>CH7-WCA</t>
  </si>
  <si>
    <t>Camera wifi quay quét ngoài trời 4MP, chế độ màu ban đêm</t>
  </si>
  <si>
    <r>
      <rPr>
        <sz val="11"/>
        <color rgb="FF000000"/>
        <rFont val="Arial"/>
        <family val="2"/>
      </rPr>
      <t xml:space="preserve">Cảm biến hình ảnh 1/3 Progressive Scan CMOS
Ống kính 4mm f1.6
2 đèn hồng ngoại, 30m
2 đèn rọi
Video H.265, 2560 ×1440, 30fps
DWDR, BLC, HLC, 3D DNR
Chế độ màu ban đêm
Đàm thoại 2 chiều
Hỗ trợ ONVIF
Quay 0-355°
Quét dọc 0°-90°
Wifi N300, 2.4GHz
1x LAN 10/100Mbps
Hỗ trợ thẻ mSD 256GB
</t>
    </r>
    <r>
      <rPr>
        <sz val="11"/>
        <color theme="1"/>
        <rFont val="Calibri"/>
        <family val="2"/>
        <scheme val="minor"/>
      </rPr>
      <t>Chống nước IP65</t>
    </r>
  </si>
  <si>
    <t>Camera Wifi quay quét ngoài trời, hệ hai ống kính</t>
  </si>
  <si>
    <t>CH9-WCA</t>
  </si>
  <si>
    <r>
      <rPr>
        <sz val="11"/>
        <color rgb="FF000000"/>
        <rFont val="Arial"/>
        <family val="2"/>
      </rPr>
      <t>Camera wifi quay quét ngoài trời 6MP</t>
    </r>
    <r>
      <rPr>
        <sz val="11"/>
        <color theme="1"/>
        <rFont val="Calibri"/>
        <family val="2"/>
        <scheme val="minor"/>
      </rPr>
      <t>, 2 ống kính, chế độ màu đêm</t>
    </r>
  </si>
  <si>
    <t>Cảm biến hình ảnh 1/3 Progressive Scan CMOS
Ống kính 4mm f1.6 (cố định) và 6mm f1.6 (quay quét)
6 đèn hồng ngoại, 30m
6 đèn rọi
2 Video H.265, 2304 ×1296, 10fps
DWDR, BLC, HLC, 3D DNR
Chế độ màu ban đêm
Đàm thoại 2 chiều
Hỗ trợ ONVIF
Quay 0-355°
Quét dọc 0°-90°
Wifi AX300, 2.4GHz
1x LAN 10/100Mbps
Hỗ trợ thẻ mSD 512GB"
Chống nước IP65</t>
  </si>
  <si>
    <t>NVR</t>
  </si>
  <si>
    <t>N3L-4H</t>
  </si>
  <si>
    <t>Đầu ghi 4 kênh, 1 LAN 10/100</t>
  </si>
  <si>
    <t>N3L-8H</t>
  </si>
  <si>
    <t>Đầu ghi 8 kênh, 1 LAN 10/100</t>
  </si>
  <si>
    <t>Ghi 8 kênh, tối đa 8MP
Băng thông 60Mbps
Cổng HDMI, VGA
1xSATA hỗ trợ HDD 10TB
2xUSB 2.0
1x LAN 10/100Mbps</t>
  </si>
  <si>
    <t>KIT Camera Wifi</t>
  </si>
  <si>
    <t>K4W-3TC</t>
  </si>
  <si>
    <t>1 đầu ghi Wifi kèm 4 camera Wifi</t>
  </si>
  <si>
    <t>Đầu ghi 4 kênh, 3MP
Băng thông 60Mbps
Cổng HDMI, VGA
1xSATA hỗ trợ HDD 10TB
1xUSB 2.0
Wifi N150 (144Mbps)
1x LAN 10/100Mbps
----------------------------------------------
Camera 2K
Cảm biến 1/2.7" CMOS
Ống kính 4mm f1.6
2 đèn hồng ngoại, 30m
2 đèn rọi
Video H.265, 2304 ×1296, 20fps
DWDR, BLC, HLC, 3D DNR
Chế độ màu ban đêm
1 Mic, 1 loa
Hỗ trợ ONVIF
Wifi N150, 2.4GHz
1x LAN 10/100Mbps
Chống nước IP66</t>
  </si>
  <si>
    <t>Giá bán lẻ</t>
  </si>
  <si>
    <r>
      <rPr>
        <sz val="11"/>
        <color rgb="FF000000"/>
        <rFont val="Arial"/>
        <family val="2"/>
      </rPr>
      <t xml:space="preserve">Ghi 4 kênh, tối đa 8MP
Băng thông 60Mbps
Cổng HDMI, VGA
1xSATA hỗ trợ HDD 10TB
2xUSB 2.0
</t>
    </r>
    <r>
      <rPr>
        <sz val="11"/>
        <color theme="1"/>
        <rFont val="Calibri"/>
        <family val="2"/>
        <scheme val="minor"/>
      </rPr>
      <t>1x LAN 10/100Mbps</t>
    </r>
  </si>
  <si>
    <r>
      <rPr>
        <sz val="11"/>
        <color rgb="FF000000"/>
        <rFont val="Arial"/>
        <family val="2"/>
      </rPr>
      <t>Ổ cắm điện thông minh, Wifi 2.4GHz 60mW</t>
    </r>
    <r>
      <rPr>
        <sz val="11"/>
        <color theme="1"/>
        <rFont val="Calibri"/>
        <family val="2"/>
        <scheme val="minor"/>
      </rPr>
      <t>, tải tối đa 2.3kW</t>
    </r>
  </si>
  <si>
    <t>(Báo giá có hiệu lực từ ngày 1/1/2025 đến khi có báo giá mới, đơn vị tiền tệ: VND)</t>
  </si>
  <si>
    <t>4G180</t>
  </si>
  <si>
    <t>G1</t>
  </si>
  <si>
    <t>Cân bằng tải 5 cổng Giga, tối đa 4 WAN, quản lý 256 AP</t>
  </si>
  <si>
    <t>Hỗ trợ cấp nguồn cho camera IP, Access Point…</t>
  </si>
  <si>
    <t>Dùng cho những căn hộ lớn, quán café, đáp ứng được cho 60 thiết bị truy cập cùng 1 lúc</t>
  </si>
  <si>
    <t>Dùng cho hộ gia đình, văn phòng, công ty vừa và nhỏ</t>
  </si>
  <si>
    <t>Dùng cho hộ gia đình, văn phòng, công ty nhỏ</t>
  </si>
  <si>
    <t>Dùng cho hộ gia đình, văn phòng, công ty lớn, cho trải nghiệm kết nối với hiệu xuất cao, đáp ứng nhiều thiết bị kết nối cùng lúc</t>
  </si>
  <si>
    <t>Dùng cho việc lắp đặt camera trên ô tô, xe khách, xe du lịch, cửa hàng lưu động, nông trại …</t>
  </si>
  <si>
    <t>Thiết bị dùng sim 4G phát sóng wifi, thích hợp sử dụng khi đi du lịch…</t>
  </si>
  <si>
    <t>Dùng cho việc mở rộng vùng phủ sóng wifi cho văn phòng, công ty</t>
  </si>
  <si>
    <t>Dùng cho việc mở rộng vùng phủ sóng wifi cho hộ gia đình, văn phòng, công ty nhỏ</t>
  </si>
  <si>
    <t>Dùng thay thế nâng cấp kết nối wifi cho máy tính xách tay hoặc máy tính để bàn</t>
  </si>
  <si>
    <t>Thiết bị chia sẻ kết nối mạng LAN cho gia đình, văn phòng tốc độ 1Gbps</t>
  </si>
  <si>
    <t>Thiết bị chia sẻ kết nối mạng LAN cho gia đình, văn phòng tốc độ 100Mbps</t>
  </si>
  <si>
    <t>Dùng cho lắp đặt camea trong thang máy và truyền dẫn tín hiệu wifi với khoảng cách lớn ngoài trời</t>
  </si>
  <si>
    <t>CP3 (V2.2)</t>
  </si>
  <si>
    <t>Camera wifi quay quét trong nhà 2MP</t>
  </si>
  <si>
    <t>CP7 (V1.0)</t>
  </si>
  <si>
    <t>CP6</t>
  </si>
  <si>
    <t>CH3-WCA</t>
  </si>
  <si>
    <t>Camera Wifi cố định ngoài trời</t>
  </si>
  <si>
    <t>Camera wifi cố định ngoài trời 2MP</t>
  </si>
  <si>
    <t>Camera Wifi quay quét ngoài trời 2MP, chế độ màu ban đêm</t>
  </si>
  <si>
    <t>IT6-LCS-4</t>
  </si>
  <si>
    <t>IT6-LRS-4</t>
  </si>
  <si>
    <t>IT6-PRS-4</t>
  </si>
  <si>
    <t>IT7-LCS-4</t>
  </si>
  <si>
    <t>IT7-PCS-4</t>
  </si>
  <si>
    <t>IC6-LRS-4</t>
  </si>
  <si>
    <t>https://www.tendacn.com/vn/product/specification/CP3v22.html</t>
  </si>
  <si>
    <t>Cảm biến hình ảnh 1/3 Progressive Scan CMOS
Ống kính 4mm f2.2
4 đèn hồng ngoại, 10m
Video H.264, 1920 × 1080
DWDR, 3D DNR
Đàm thoại 2 chiều
Hỗ trợ ONVIF
Quay 0-355°
Quét dọc -65°--90°
Wifi 2.4GHz
Hỗ trợ thẻ mSD 128GB</t>
  </si>
  <si>
    <t>TEF1118P-16-150W</t>
  </si>
  <si>
    <t>OS3 (1-Pack)</t>
  </si>
  <si>
    <t>Dùng lắp đặt cho máy bơm tưới cây tự động, máy lọc nước bể cá và nhiều thiết bị điện khác. Có điều khiển từ xa qua Internet</t>
  </si>
  <si>
    <t>Dùng kết nối nhiều đường Internet cho văn phòng vừa và nhỏ</t>
  </si>
  <si>
    <t>Dùng cho Camera, Wifi có hỗ trợ PoE</t>
  </si>
  <si>
    <t>IEEE802.3at/af, 2xRJ45 Gigabit, 30W</t>
  </si>
  <si>
    <t>5-port 2,5G, 2 uplink SFP+ 10G, vỏ sắt, chống sét lan truyền 6kV</t>
  </si>
  <si>
    <t>8-port 2,5G, 2 uplink SFP+ 10G, vỏ sắt, chống sét lan truyền 6kV</t>
  </si>
  <si>
    <t>O1 (1-packl)</t>
  </si>
  <si>
    <t>Hình ảnh sản phẩm</t>
  </si>
  <si>
    <t>Switch PoE 10/100/1000Mbps</t>
  </si>
  <si>
    <t>TEG1105P-4-63W</t>
  </si>
  <si>
    <t>TEG1110PF-8-102W</t>
  </si>
  <si>
    <t>8-port PoE, IEEE 802.3af/at, uplink 1xRJ45 1xSFP, 102W, chống sét lan truyền 6kV</t>
  </si>
  <si>
    <t>TEF1024D</t>
  </si>
  <si>
    <t>24-port, vỏ sắt, chống sét lan truyền 6kV</t>
  </si>
  <si>
    <t>Bộ chuyển đổi quang điện</t>
  </si>
  <si>
    <t>TFC100A</t>
  </si>
  <si>
    <t>TFC100B</t>
  </si>
  <si>
    <t>Dùng chuyển đổi tín điệu trên đường cáp quang sang cáp đồng</t>
  </si>
  <si>
    <t>https://www.tendacn.com/product/specification/TFC100A.html</t>
  </si>
  <si>
    <t>https://www.tendacn.com/product/specification/TFC100B.html</t>
  </si>
  <si>
    <t>Bộ chuyển đổi quang điện Sigle-mode tốc độ 100Mbps, TX/RX-1550/1310nm, 20km, SC port</t>
  </si>
  <si>
    <t>Bộ chuyển đổi quang điện Sigle-mode tốc độ 100Mbps, TX/RX-1310/1550nm, 20km, SC port</t>
  </si>
  <si>
    <t>CT3-WCA</t>
  </si>
  <si>
    <t>CT6-WCA</t>
  </si>
  <si>
    <t>https://www.tendacn.com/vn/product/specification/CH3-WCA.html</t>
  </si>
  <si>
    <t>https://www.tendacn.com/vn/product/specification/CP7v1.html</t>
  </si>
  <si>
    <t>https://static.tenda.com.cn/tdeweb/download/CP6/CP6v2.0%20Datasheet.pdf</t>
  </si>
  <si>
    <t>Camera wifi quay quét trong nhà 3MP</t>
  </si>
  <si>
    <t>https://www.tendacn.com/vn/product/specification/CH7-WCA.html</t>
  </si>
  <si>
    <t>https://www.tendacn.com/vn/product/specification/CH9-WCA.html</t>
  </si>
  <si>
    <t>https://www.tendacn.com/vn/product/specification/CT3.html</t>
  </si>
  <si>
    <t>https://static.tenda.com.cn/tdeweb/download/CT6/CT6V2.0%20Datasheet.pdf</t>
  </si>
  <si>
    <t>Camera Dome 3MP
'-Ống kính: 4mm@F2.2
-Độ phân giải: 3MP, 2304*1296
-Nguồn: DC 12V-1A
-Cổng: RJ45 x 1
-Tích hợp Micro
-Hồng ngoại: 30m
-Hỗ trợ DVD RW
-Nhận diện thông minh: phát hiện chuyển động, dáng người, vùng tùy chọn.
-Giao thức mạng: DHCP; ARP; ICMP; DNS; ONVIF
-Công nghệ WDR bù ngược sáng, công nghệ khử nhiễu 3D mang lại hình ảnh ít nhiễu và rõ nét hơn.</t>
  </si>
  <si>
    <t>Camera Dome 3M</t>
  </si>
  <si>
    <t>https://static.tenda.com.cn/tdeweb/download/IC6-LRS/IC6-LRS-datasheet.pdf</t>
  </si>
  <si>
    <t>https://static.tenda.com.cn/tdeweb/download/IT6-LCS/IT6-LCS-EN-Datasheet.pdf</t>
  </si>
  <si>
    <t>Camera cố định ngoài trời 3M</t>
  </si>
  <si>
    <t>https://static.tenda.com.cn/tdeweb/download/IT6-LRS/IT6-LRS%20datasheet%20EN.pdf</t>
  </si>
  <si>
    <t>Camera An Ninh dạng thân có màu - 3MP
'-Ống kính: 4mm@F1.6
-Độ phân giải: 3MP, 2304*1296
-Nguồn: DC 12V-1A
-Cổng: RJ45 x 1
-Tích hợp Micro
-Hồng ngoại: 30m
-Chuẩn nén: H265+
-Nhận diện thông minh: phát hiện chuyển động, dáng người, vùng tùy chọn.
-Giao thức mạng: DHCP; ARP; ICMP; DNS; ONVIF
-Công nghệ WDR bù ngược sáng, công nghệ khử nhiễu 3D mang lại hình ảnh ít nhiễu và rõ nét hơn.
-Chuẩn IP67 kháng bụi và nước, chống chịu thời tiết xấu</t>
  </si>
  <si>
    <t>Camera An Ninh dạng thân - 3MP
'-Ống kính: 4mm@F2.2
-Độ phân giải: 3MP, 2304*1296
-Nguồn: DC 12V-1A
-Cổng: RJ45 x 1
-Tích hợp Micro
-Hồng ngoại: 50m
-Chuẩn nén: H265
-Nhận diện thông minh: phát hiện chuyển động, dáng người, vùng tùy chọn.
-Giao thức mạng: DHCP; ARP; ICMP; DNS; ONVIF
-Công nghệ WDR bù ngược sáng, công nghệ khử nhiễu 3D mang lại hình ảnh ít nhiễu và rõ nét hơn.
-Chuẩn IP66 kháng bụi và nước, chống chịu thời tiết xấu</t>
  </si>
  <si>
    <t>Camera Wifi quay quét ngoài trời 2 MegaPixel có màu đêm - Độ phân giải 1080
-Ống kính: 4mm@F1.6
-Xoay/Nghiêng: Xoay ngang:355°,Nhìn toàn cảnh:360°, Xoay dọc: 90°
-Lưu trữ: Thẻ Micro SD (tối đa 128G, Class10 và cao hơn)
-Nguồn: DC 12V＝1A
-Độ phân giải:1920*1080. Chuẩn nén H264
-Đàm thoại 2 chiều, báo động bằng âm thanh và đèn
-Hỗ trợ hồng ngoại ban đêm: 30m
-Cổng mạng: 01 cổng RJ45 10/100M
-Tính năng ONVIF tích hợp trên nhiều đầu ghi khác nhau
-Chuẩn IP66</t>
  </si>
  <si>
    <t>Camera Wifi 2 MegaPixel Hồng ngoại + màu ban đêm CT3:
-Ống kính: 4mm” CMOS sensor
-Độ phân giải: 1920*1080. Chuẩn nén H265
-Lưu trữ: Thẻ Micro SD (Lên đến 128G, Class10 hoặc cao hơn)
-Nguồn: DC 12V
-Cổng: Một cổng RJ45, 10M/100M
-Anten: 2 anten ngoài
-Đàm thoại 2 chiều, cảnh báo bằng âm thanh và ánh sáng.
-Hỗ trợ hồng ngoại ban đêm: 30m
-Chuẩn IP66</t>
  </si>
  <si>
    <t>Camera Wifi 3 MegaPixel Hồng ngoại + màu ban đêm CT6:
-Ống kính: 1/2.7” CMOS sensor
-Độ phân giải: 2304 x 1296. Chuẩn nén H265
-Lưu trữ: Thẻ Micro SD (Lên đến 128G, Class10 hoặc cao hơn)
-Nguồn: DC 12V
-Cổng: Một cổng RJ45, 10M/100M
-Anten: 2 anten ngoài
-Đàm thoại 2 chiều, cảnh báo bằng âm thanh và ánh sáng.
-Hỗ trợ hồng ngoại ban đêm: 30m
-Chuẩn IP66</t>
  </si>
  <si>
    <t>Camera An Ninh POE dạng thân - 3MP
'-Ống kính: 4mm@F2.2
-Độ phân giải: 3MP, 2304*1296
-Nguồn: DC 12V-1A
-Cổng: RJ45 x 1
-Tích hợp Micro
-Hồng ngoại: 50m
-Chuẩn nén: H265
-Nhận diện thông minh: phát hiện chuyển động, dáng người, vùng tùy chọn.
-Giao thức mạng: DHCP; ARP; ICMP; DNS; ONVIF
-Công nghệ WDR bù ngược sáng, công nghệ khử nhiễu 3D mang lại hình ảnh ít nhiễu và rõ nét hơn.
-Chuẩn IP66 kháng bụi và nước, chống chịu thời tiết xấu</t>
  </si>
  <si>
    <t>https://static.tenda.com.cn/tdeweb/download/IT6-PRS/IT6-PRS%20datasheet.pdf</t>
  </si>
  <si>
    <t>Camera An Ninh dạng thân có màu - 4MP
'-Ống kính: 4mm@F2.2
-Độ phân giải: 4MP, 2560*1440
-Nguồn: DC 12V-1A
-Cổng: RJ45 x 1
-Tích hợp Micro
-Hồng ngoại: 30m
-Chuẩn nén: H265+
-Nhận diện thông minh: phát hiện chuyển động, dáng người, vùng tùy chọn.
-Giao thức mạng: DHCP; ARP; ICMP; DNS; ONVIF
-Công nghệ WDR bù ngược sáng, công nghệ khử nhiễu 3D mang lại hình ảnh ít nhiễu và rõ nét hơn.
-Chuẩn IP67 kháng bụi và nước, chống chịu thời tiết xấu</t>
  </si>
  <si>
    <t>Camera cố định ngoài trời có màu 4M</t>
  </si>
  <si>
    <t>Camera cố định ngoài trời có màu 3M</t>
  </si>
  <si>
    <t>Camera An Ninh POE dạng thân có màu - 4MP
'-Ống kính: 4mm@F2.2
-Độ phân giải: 4MP, 2560*1440
-Nguồn: DC 12V-1A
-Cổng: RJ45 x 1
-Tích hợp Micro
-Hồng ngoại: 30m
-Chuẩn nén: H265+
-Nhận diện thông minh: phát hiện chuyển động, dáng người, vùng tùy chọn.
-Giao thức mạng: DHCP; ARP; ICMP; DNS; ONVIF
-Công nghệ WDR bù ngược sáng, công nghệ khử nhiễu 3D mang lại hình ảnh ít nhiễu và rõ nét hơn.
-Chuẩn IP67 kháng bụi và nước, chống chịu thời tiết xấu</t>
  </si>
  <si>
    <t>Camera cố định PoE ngoài trời có màu 4M</t>
  </si>
  <si>
    <t>Camera cố định PoE ngoài trời 3M</t>
  </si>
  <si>
    <t>https://static.tenda.com.cn/tdeweb/download/IT7-LCS/IT7-LCS-Datasheet.pdf</t>
  </si>
  <si>
    <t>https://static.tenda.com.cn/tdeweb/download/IT7-PCS/IT7-PCS%20Datasheet.pdf</t>
  </si>
  <si>
    <t>Phù hợp lắp đặt tại các sân vườn, bãi xe, nông trại, các dự án SMB …</t>
  </si>
  <si>
    <t>Phù hợp lắp đặt tại các nhà xưởng, sân vườn, cửa hàng tiện lợi …</t>
  </si>
  <si>
    <t>Phù hợp lắp đặt sân nhà, trang trại, cửa hàng, trường học, nhà hàng …</t>
  </si>
  <si>
    <t>Phù hợp lắp đặt trong phòng, hộ gia đình, quán café, văn phòng …</t>
  </si>
  <si>
    <t>https://static.tenda.com.cn/tdeweb/download/N3L-4H/N3L-4H%20v1.0%20Datasheet.pdf</t>
  </si>
  <si>
    <t>https://static.tenda.com.cn/tdeweb/download/N3L-8H/N3L-8H%20v1.0%20Datasheet.pdf</t>
  </si>
  <si>
    <t>https://static.tenda.com.cn/tdeweb/download/K4W-3TC/K4W-3TC_Datasheet.pdf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</si>
</sst>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;\(#,##0\)"/>
  </numFmts>
  <fonts count="24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sz val="10"/>
      <name val="Calibri"/>
      <family val="2"/>
    </font>
    <font>
      <sz val="25"/>
      <name val="Calibri"/>
      <family val="2"/>
    </font>
    <font>
      <b/>
      <sz val="10"/>
      <name val="Calibri"/>
      <family val="2"/>
    </font>
    <font>
      <b/>
      <sz val="25"/>
      <name val="Calibri"/>
      <family val="2"/>
    </font>
    <font>
      <sz val="16"/>
      <name val="Calibri"/>
      <family val="2"/>
    </font>
    <font>
      <b/>
      <sz val="10"/>
      <name val="Calibri"/>
      <family val="2"/>
    </font>
    <font>
      <b/>
      <i/>
      <sz val="14"/>
      <name val="Calibri"/>
      <family val="2"/>
    </font>
    <font>
      <b/>
      <sz val="16"/>
      <name val="Calibri"/>
      <family val="2"/>
    </font>
    <font>
      <sz val="10"/>
      <name val="Calibri"/>
      <family val="2"/>
    </font>
    <font>
      <u/>
      <sz val="11"/>
      <color rgb="FF0000FF"/>
      <name val="Calibri"/>
      <family val="2"/>
      <scheme val="minor"/>
    </font>
    <font>
      <sz val="11"/>
      <color rgb="FF000000"/>
      <name val="Arial"/>
      <family val="2"/>
    </font>
    <font>
      <sz val="14"/>
      <name val="Calibri"/>
      <family val="2"/>
    </font>
    <font>
      <b/>
      <sz val="14"/>
      <name val="Calibri"/>
      <family val="2"/>
    </font>
    <font>
      <b/>
      <sz val="10"/>
      <name val="Calibri"/>
      <family val="2"/>
      <scheme val="minor"/>
    </font>
    <font>
      <b/>
      <sz val="10"/>
      <name val="Calibri"/>
      <family val="2"/>
    </font>
    <font>
      <b/>
      <sz val="11"/>
      <name val="Calibri"/>
      <family val="2"/>
    </font>
    <font>
      <u/>
      <sz val="11"/>
      <color theme="10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name val="楷体"/>
      <charset val="134"/>
    </font>
    <font>
      <sz val="11"/>
      <name val="Times New Roman"/>
      <family val="1"/>
    </font>
    <font>
      <sz val="11"/>
      <color indexed="8"/>
      <name val="Calibri"/>
      <family val="2"/>
      <charset val="1"/>
    </font>
  </fonts>
  <fills count="4">
    <fill>
      <patternFill patternType="none"/>
    </fill>
    <fill>
      <patternFill patternType="gray125"/>
    </fill>
    <fill>
      <patternFill patternType="solid">
        <fgColor rgb="FFCCE0EC"/>
      </patternFill>
    </fill>
    <fill>
      <patternFill patternType="solid">
        <fgColor rgb="FFFF6E00"/>
      </patternFill>
    </fill>
  </fills>
  <borders count="22">
    <border>
      <left/>
      <right/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/>
      <diagonal/>
    </border>
    <border>
      <left style="thin">
        <color rgb="FF7F7F7F"/>
      </left>
      <right style="thin">
        <color rgb="FF7F7F7F"/>
      </right>
      <top/>
      <bottom style="thin">
        <color rgb="FF7F7F7F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/>
      <bottom/>
      <diagonal/>
    </border>
  </borders>
  <cellStyleXfs count="5">
    <xf numFmtId="0" fontId="0" fillId="0" borderId="0"/>
    <xf numFmtId="0" fontId="18" fillId="0" borderId="0" applyNumberFormat="0" applyFill="0" applyBorder="0" applyAlignment="0" applyProtection="0"/>
    <xf numFmtId="0" fontId="1" fillId="0" borderId="0"/>
    <xf numFmtId="0" fontId="23" fillId="0" borderId="0"/>
    <xf numFmtId="0" fontId="20" fillId="0" borderId="0"/>
  </cellStyleXfs>
  <cellXfs count="129">
    <xf numFmtId="0" fontId="0" fillId="0" borderId="0" xfId="0"/>
    <xf numFmtId="0" fontId="4" fillId="2" borderId="2" xfId="0" applyFont="1" applyFill="1" applyBorder="1"/>
    <xf numFmtId="0" fontId="4" fillId="2" borderId="2" xfId="0" applyFont="1" applyFill="1" applyBorder="1" applyAlignment="1">
      <alignment vertical="center"/>
    </xf>
    <xf numFmtId="0" fontId="0" fillId="0" borderId="5" xfId="0" applyBorder="1" applyAlignment="1">
      <alignment vertical="center"/>
    </xf>
    <xf numFmtId="0" fontId="7" fillId="3" borderId="11" xfId="0" applyFont="1" applyFill="1" applyBorder="1" applyAlignment="1">
      <alignment horizontal="center" vertical="center" wrapText="1"/>
    </xf>
    <xf numFmtId="0" fontId="7" fillId="3" borderId="12" xfId="0" applyFont="1" applyFill="1" applyBorder="1" applyAlignment="1">
      <alignment horizontal="center" vertical="center" wrapText="1"/>
    </xf>
    <xf numFmtId="0" fontId="7" fillId="3" borderId="13" xfId="0" applyFont="1" applyFill="1" applyBorder="1" applyAlignment="1">
      <alignment horizontal="center" vertical="center" wrapText="1"/>
    </xf>
    <xf numFmtId="0" fontId="7" fillId="3" borderId="14" xfId="0" applyFont="1" applyFill="1" applyBorder="1" applyAlignment="1">
      <alignment horizontal="center" vertical="center" wrapText="1"/>
    </xf>
    <xf numFmtId="0" fontId="0" fillId="0" borderId="0" xfId="0" applyAlignment="1">
      <alignment horizontal="left" vertical="center"/>
    </xf>
    <xf numFmtId="0" fontId="4" fillId="0" borderId="0" xfId="0" applyFont="1" applyAlignment="1">
      <alignment horizontal="center" vertical="center"/>
    </xf>
    <xf numFmtId="0" fontId="6" fillId="0" borderId="0" xfId="0" applyFont="1" applyAlignment="1">
      <alignment vertical="center"/>
    </xf>
    <xf numFmtId="0" fontId="9" fillId="0" borderId="0" xfId="0" applyFont="1" applyAlignment="1">
      <alignment vertical="center" wrapText="1"/>
    </xf>
    <xf numFmtId="164" fontId="0" fillId="0" borderId="5" xfId="0" applyNumberFormat="1" applyBorder="1" applyAlignment="1">
      <alignment vertical="center"/>
    </xf>
    <xf numFmtId="0" fontId="16" fillId="3" borderId="13" xfId="0" applyFont="1" applyFill="1" applyBorder="1" applyAlignment="1">
      <alignment horizontal="center" vertical="center" wrapText="1"/>
    </xf>
    <xf numFmtId="0" fontId="17" fillId="2" borderId="2" xfId="0" applyFont="1" applyFill="1" applyBorder="1" applyAlignment="1">
      <alignment vertical="center"/>
    </xf>
    <xf numFmtId="0" fontId="17" fillId="2" borderId="2" xfId="0" applyFont="1" applyFill="1" applyBorder="1"/>
    <xf numFmtId="0" fontId="17" fillId="2" borderId="3" xfId="0" applyFont="1" applyFill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17" fillId="2" borderId="3" xfId="0" applyFont="1" applyFill="1" applyBorder="1" applyAlignment="1">
      <alignment horizontal="center"/>
    </xf>
    <xf numFmtId="0" fontId="0" fillId="0" borderId="3" xfId="0" applyBorder="1" applyAlignment="1">
      <alignment horizontal="center" vertical="center"/>
    </xf>
    <xf numFmtId="0" fontId="0" fillId="0" borderId="0" xfId="0" applyAlignment="1">
      <alignment horizontal="center"/>
    </xf>
    <xf numFmtId="0" fontId="9" fillId="0" borderId="0" xfId="0" applyFont="1" applyAlignment="1">
      <alignment horizontal="center" vertical="center" wrapText="1"/>
    </xf>
    <xf numFmtId="0" fontId="6" fillId="0" borderId="0" xfId="0" applyFont="1" applyAlignment="1">
      <alignment horizontal="center" vertical="center" wrapText="1"/>
    </xf>
    <xf numFmtId="0" fontId="4" fillId="2" borderId="3" xfId="0" applyFont="1" applyFill="1" applyBorder="1" applyAlignment="1">
      <alignment horizontal="center" vertical="center" wrapText="1"/>
    </xf>
    <xf numFmtId="0" fontId="0" fillId="0" borderId="5" xfId="0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5" xfId="0" applyBorder="1" applyAlignment="1">
      <alignment horizontal="left" vertical="center"/>
    </xf>
    <xf numFmtId="0" fontId="0" fillId="0" borderId="0" xfId="0" applyAlignment="1">
      <alignment vertical="center"/>
    </xf>
    <xf numFmtId="0" fontId="0" fillId="0" borderId="5" xfId="0" applyBorder="1" applyAlignment="1">
      <alignment horizontal="left" vertical="center" wrapText="1"/>
    </xf>
    <xf numFmtId="0" fontId="0" fillId="0" borderId="0" xfId="0" applyAlignment="1">
      <alignment wrapText="1"/>
    </xf>
    <xf numFmtId="0" fontId="17" fillId="0" borderId="5" xfId="0" applyFont="1" applyBorder="1" applyAlignment="1">
      <alignment horizontal="center" vertical="center" wrapText="1"/>
    </xf>
    <xf numFmtId="0" fontId="17" fillId="0" borderId="8" xfId="0" applyFont="1" applyBorder="1" applyAlignment="1">
      <alignment horizontal="center" vertical="center" wrapText="1"/>
    </xf>
    <xf numFmtId="0" fontId="19" fillId="0" borderId="7" xfId="0" applyFont="1" applyBorder="1" applyAlignment="1">
      <alignment horizontal="center" vertical="center" wrapText="1"/>
    </xf>
    <xf numFmtId="0" fontId="19" fillId="0" borderId="5" xfId="0" applyFont="1" applyBorder="1" applyAlignment="1">
      <alignment horizontal="center" vertical="center" wrapText="1"/>
    </xf>
    <xf numFmtId="0" fontId="19" fillId="0" borderId="0" xfId="0" applyFont="1" applyAlignment="1">
      <alignment horizontal="center" wrapText="1"/>
    </xf>
    <xf numFmtId="0" fontId="0" fillId="0" borderId="5" xfId="0" applyBorder="1" applyAlignment="1">
      <alignment horizontal="left" vertical="center" indent="1"/>
    </xf>
    <xf numFmtId="0" fontId="0" fillId="0" borderId="0" xfId="0" applyAlignment="1">
      <alignment horizontal="left" vertical="center" indent="1"/>
    </xf>
    <xf numFmtId="0" fontId="17" fillId="2" borderId="2" xfId="0" applyFont="1" applyFill="1" applyBorder="1" applyAlignment="1">
      <alignment horizontal="center" vertical="center" wrapText="1"/>
    </xf>
    <xf numFmtId="0" fontId="17" fillId="2" borderId="2" xfId="0" applyFont="1" applyFill="1" applyBorder="1" applyAlignment="1">
      <alignment horizontal="center" wrapText="1"/>
    </xf>
    <xf numFmtId="0" fontId="0" fillId="0" borderId="5" xfId="0" applyBorder="1" applyAlignment="1">
      <alignment horizontal="left" vertical="center" wrapText="1" indent="1"/>
    </xf>
    <xf numFmtId="0" fontId="0" fillId="0" borderId="0" xfId="0" applyAlignment="1">
      <alignment horizontal="left" wrapText="1" indent="1"/>
    </xf>
    <xf numFmtId="0" fontId="0" fillId="0" borderId="16" xfId="0" applyBorder="1" applyAlignment="1">
      <alignment horizontal="left" vertical="center" wrapText="1" indent="1"/>
    </xf>
    <xf numFmtId="0" fontId="0" fillId="0" borderId="5" xfId="0" applyBorder="1" applyAlignment="1">
      <alignment vertical="center" wrapText="1"/>
    </xf>
    <xf numFmtId="0" fontId="4" fillId="2" borderId="2" xfId="0" applyFont="1" applyFill="1" applyBorder="1" applyAlignment="1">
      <alignment wrapText="1"/>
    </xf>
    <xf numFmtId="0" fontId="0" fillId="0" borderId="0" xfId="0" applyAlignment="1">
      <alignment horizontal="left" vertical="center" wrapText="1"/>
    </xf>
    <xf numFmtId="0" fontId="7" fillId="0" borderId="0" xfId="0" quotePrefix="1" applyFont="1" applyAlignment="1">
      <alignment vertical="center" wrapText="1"/>
    </xf>
    <xf numFmtId="0" fontId="6" fillId="0" borderId="0" xfId="0" applyFont="1" applyAlignment="1">
      <alignment horizontal="center" vertical="center"/>
    </xf>
    <xf numFmtId="0" fontId="4" fillId="2" borderId="10" xfId="0" applyFont="1" applyFill="1" applyBorder="1" applyAlignment="1">
      <alignment horizontal="center" vertical="center"/>
    </xf>
    <xf numFmtId="0" fontId="18" fillId="0" borderId="5" xfId="1" applyBorder="1" applyAlignment="1">
      <alignment horizontal="center" vertical="center" wrapText="1"/>
    </xf>
    <xf numFmtId="0" fontId="4" fillId="2" borderId="3" xfId="0" applyFont="1" applyFill="1" applyBorder="1" applyAlignment="1">
      <alignment horizontal="center" vertical="center"/>
    </xf>
    <xf numFmtId="0" fontId="11" fillId="0" borderId="5" xfId="0" applyFont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17" fillId="2" borderId="1" xfId="0" applyFont="1" applyFill="1" applyBorder="1" applyAlignment="1">
      <alignment horizontal="center" wrapText="1"/>
    </xf>
    <xf numFmtId="0" fontId="17" fillId="2" borderId="18" xfId="0" applyFont="1" applyFill="1" applyBorder="1" applyAlignment="1">
      <alignment vertical="center"/>
    </xf>
    <xf numFmtId="0" fontId="17" fillId="2" borderId="18" xfId="0" applyFont="1" applyFill="1" applyBorder="1" applyAlignment="1">
      <alignment horizontal="center" vertical="center"/>
    </xf>
    <xf numFmtId="0" fontId="17" fillId="2" borderId="4" xfId="0" applyFont="1" applyFill="1" applyBorder="1" applyAlignment="1">
      <alignment horizontal="center" vertical="center" wrapText="1"/>
    </xf>
    <xf numFmtId="0" fontId="17" fillId="2" borderId="4" xfId="0" applyFont="1" applyFill="1" applyBorder="1" applyAlignment="1">
      <alignment vertical="center"/>
    </xf>
    <xf numFmtId="0" fontId="17" fillId="2" borderId="10" xfId="0" applyFont="1" applyFill="1" applyBorder="1" applyAlignment="1">
      <alignment horizontal="center" vertical="center"/>
    </xf>
    <xf numFmtId="0" fontId="4" fillId="2" borderId="10" xfId="0" applyFont="1" applyFill="1" applyBorder="1" applyAlignment="1">
      <alignment horizontal="center" vertical="center" wrapText="1"/>
    </xf>
    <xf numFmtId="0" fontId="17" fillId="3" borderId="17" xfId="0" applyFont="1" applyFill="1" applyBorder="1" applyAlignment="1">
      <alignment horizontal="center" vertical="center" wrapText="1"/>
    </xf>
    <xf numFmtId="0" fontId="7" fillId="3" borderId="17" xfId="0" applyFont="1" applyFill="1" applyBorder="1" applyAlignment="1">
      <alignment horizontal="center" vertical="center" wrapText="1"/>
    </xf>
    <xf numFmtId="0" fontId="17" fillId="3" borderId="19" xfId="0" applyFont="1" applyFill="1" applyBorder="1" applyAlignment="1">
      <alignment horizontal="center" vertical="center" wrapText="1"/>
    </xf>
    <xf numFmtId="0" fontId="17" fillId="3" borderId="20" xfId="0" applyFont="1" applyFill="1" applyBorder="1" applyAlignment="1">
      <alignment horizontal="center" vertical="center" wrapText="1"/>
    </xf>
    <xf numFmtId="0" fontId="0" fillId="0" borderId="2" xfId="0" applyBorder="1" applyAlignment="1">
      <alignment horizontal="left" vertical="center" indent="1"/>
    </xf>
    <xf numFmtId="0" fontId="0" fillId="0" borderId="9" xfId="0" applyBorder="1" applyAlignment="1">
      <alignment horizontal="center" vertical="center" wrapText="1"/>
    </xf>
    <xf numFmtId="0" fontId="17" fillId="2" borderId="2" xfId="0" applyFont="1" applyFill="1" applyBorder="1" applyAlignment="1">
      <alignment horizontal="center"/>
    </xf>
    <xf numFmtId="0" fontId="17" fillId="0" borderId="5" xfId="0" applyFont="1" applyBorder="1" applyAlignment="1">
      <alignment horizontal="center" vertical="center"/>
    </xf>
    <xf numFmtId="0" fontId="21" fillId="0" borderId="17" xfId="0" applyFont="1" applyBorder="1" applyAlignment="1">
      <alignment horizontal="left" vertical="center"/>
    </xf>
    <xf numFmtId="0" fontId="0" fillId="0" borderId="1" xfId="0" applyBorder="1" applyAlignment="1">
      <alignment horizontal="center" vertical="center"/>
    </xf>
    <xf numFmtId="0" fontId="4" fillId="2" borderId="14" xfId="0" applyFont="1" applyFill="1" applyBorder="1" applyAlignment="1">
      <alignment horizontal="center" vertical="center" wrapText="1"/>
    </xf>
    <xf numFmtId="0" fontId="0" fillId="0" borderId="17" xfId="0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/>
    </xf>
    <xf numFmtId="0" fontId="2" fillId="0" borderId="0" xfId="0" applyFont="1" applyAlignment="1">
      <alignment horizontal="center" vertical="center"/>
    </xf>
    <xf numFmtId="0" fontId="4" fillId="2" borderId="13" xfId="0" applyFont="1" applyFill="1" applyBorder="1" applyAlignment="1">
      <alignment vertical="center" wrapText="1"/>
    </xf>
    <xf numFmtId="0" fontId="4" fillId="2" borderId="12" xfId="0" applyFont="1" applyFill="1" applyBorder="1" applyAlignment="1">
      <alignment horizontal="center" vertical="center"/>
    </xf>
    <xf numFmtId="0" fontId="4" fillId="2" borderId="13" xfId="0" applyFont="1" applyFill="1" applyBorder="1" applyAlignment="1">
      <alignment vertical="center"/>
    </xf>
    <xf numFmtId="0" fontId="4" fillId="2" borderId="21" xfId="0" applyFont="1" applyFill="1" applyBorder="1" applyAlignment="1">
      <alignment horizontal="center" vertical="center"/>
    </xf>
    <xf numFmtId="0" fontId="4" fillId="2" borderId="18" xfId="0" applyFont="1" applyFill="1" applyBorder="1" applyAlignment="1">
      <alignment horizontal="center" vertical="center"/>
    </xf>
    <xf numFmtId="0" fontId="4" fillId="2" borderId="4" xfId="0" applyFont="1" applyFill="1" applyBorder="1" applyAlignment="1">
      <alignment vertical="center" wrapText="1"/>
    </xf>
    <xf numFmtId="0" fontId="4" fillId="2" borderId="4" xfId="0" applyFont="1" applyFill="1" applyBorder="1" applyAlignment="1">
      <alignment vertical="center"/>
    </xf>
    <xf numFmtId="0" fontId="2" fillId="0" borderId="17" xfId="0" applyFont="1" applyBorder="1" applyAlignment="1">
      <alignment horizontal="center" vertical="center"/>
    </xf>
    <xf numFmtId="0" fontId="0" fillId="0" borderId="17" xfId="0" applyBorder="1" applyAlignment="1">
      <alignment horizontal="left" vertical="center" wrapText="1" indent="1"/>
    </xf>
    <xf numFmtId="0" fontId="0" fillId="0" borderId="17" xfId="0" applyBorder="1" applyAlignment="1">
      <alignment vertical="center"/>
    </xf>
    <xf numFmtId="164" fontId="0" fillId="0" borderId="17" xfId="0" applyNumberFormat="1" applyBorder="1" applyAlignment="1">
      <alignment vertical="center"/>
    </xf>
    <xf numFmtId="0" fontId="0" fillId="0" borderId="17" xfId="0" applyBorder="1" applyAlignment="1">
      <alignment horizontal="left" vertical="center" wrapText="1"/>
    </xf>
    <xf numFmtId="0" fontId="18" fillId="0" borderId="17" xfId="1" applyBorder="1" applyAlignment="1">
      <alignment horizontal="center" vertical="center" wrapText="1"/>
    </xf>
    <xf numFmtId="0" fontId="4" fillId="2" borderId="17" xfId="0" applyFont="1" applyFill="1" applyBorder="1" applyAlignment="1">
      <alignment horizontal="center" vertical="center"/>
    </xf>
    <xf numFmtId="0" fontId="4" fillId="2" borderId="17" xfId="0" applyFont="1" applyFill="1" applyBorder="1" applyAlignment="1">
      <alignment vertical="center" wrapText="1"/>
    </xf>
    <xf numFmtId="0" fontId="4" fillId="2" borderId="17" xfId="0" applyFont="1" applyFill="1" applyBorder="1" applyAlignment="1">
      <alignment vertical="center"/>
    </xf>
    <xf numFmtId="0" fontId="0" fillId="0" borderId="17" xfId="0" applyBorder="1" applyAlignment="1">
      <alignment horizontal="center" vertical="center"/>
    </xf>
    <xf numFmtId="0" fontId="0" fillId="0" borderId="17" xfId="0" applyBorder="1" applyAlignment="1">
      <alignment vertical="center" wrapText="1"/>
    </xf>
    <xf numFmtId="0" fontId="0" fillId="0" borderId="17" xfId="0" applyBorder="1"/>
    <xf numFmtId="0" fontId="0" fillId="0" borderId="17" xfId="0" quotePrefix="1" applyBorder="1" applyAlignment="1">
      <alignment horizontal="left" vertical="center" wrapText="1"/>
    </xf>
    <xf numFmtId="0" fontId="11" fillId="0" borderId="17" xfId="0" applyFont="1" applyBorder="1" applyAlignment="1">
      <alignment horizontal="center" vertical="center" wrapText="1"/>
    </xf>
    <xf numFmtId="0" fontId="4" fillId="2" borderId="14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/>
    </xf>
    <xf numFmtId="0" fontId="1" fillId="0" borderId="5" xfId="0" applyFont="1" applyBorder="1" applyAlignment="1">
      <alignment horizontal="center" vertical="center"/>
    </xf>
    <xf numFmtId="0" fontId="1" fillId="0" borderId="15" xfId="0" applyFont="1" applyBorder="1" applyAlignment="1">
      <alignment horizontal="center" vertical="center"/>
    </xf>
    <xf numFmtId="0" fontId="11" fillId="0" borderId="9" xfId="0" applyFont="1" applyBorder="1" applyAlignment="1">
      <alignment horizontal="center" vertical="center" wrapText="1"/>
    </xf>
    <xf numFmtId="0" fontId="10" fillId="0" borderId="10" xfId="0" applyFont="1" applyBorder="1" applyAlignment="1">
      <alignment horizontal="center" vertical="center" wrapText="1"/>
    </xf>
    <xf numFmtId="0" fontId="11" fillId="0" borderId="0" xfId="0" applyFont="1" applyAlignment="1">
      <alignment horizontal="center" vertical="center" wrapText="1"/>
    </xf>
    <xf numFmtId="0" fontId="22" fillId="0" borderId="17" xfId="2" applyFont="1" applyBorder="1" applyAlignment="1">
      <alignment horizontal="center" vertical="center" wrapText="1"/>
    </xf>
    <xf numFmtId="0" fontId="0" fillId="0" borderId="5" xfId="0" applyBorder="1" applyAlignment="1">
      <alignment horizontal="center"/>
    </xf>
    <xf numFmtId="0" fontId="7" fillId="0" borderId="0" xfId="0" quotePrefix="1" applyFont="1" applyAlignment="1">
      <alignment horizontal="center" vertical="top" wrapText="1"/>
    </xf>
    <xf numFmtId="0" fontId="17" fillId="2" borderId="1" xfId="0" applyFont="1" applyFill="1" applyBorder="1" applyAlignment="1">
      <alignment horizontal="center" wrapText="1"/>
    </xf>
    <xf numFmtId="0" fontId="17" fillId="2" borderId="2" xfId="0" applyFont="1" applyFill="1" applyBorder="1" applyAlignment="1">
      <alignment horizontal="center" wrapText="1"/>
    </xf>
    <xf numFmtId="0" fontId="14" fillId="3" borderId="5" xfId="0" applyFont="1" applyFill="1" applyBorder="1" applyAlignment="1">
      <alignment horizontal="center" vertical="center" wrapText="1"/>
    </xf>
    <xf numFmtId="0" fontId="8" fillId="0" borderId="6" xfId="0" quotePrefix="1" applyFont="1" applyBorder="1" applyAlignment="1">
      <alignment horizontal="center" vertical="center" wrapText="1"/>
    </xf>
    <xf numFmtId="0" fontId="8" fillId="0" borderId="13" xfId="0" quotePrefix="1" applyFont="1" applyBorder="1" applyAlignment="1">
      <alignment horizontal="center" vertical="center" wrapText="1"/>
    </xf>
    <xf numFmtId="0" fontId="8" fillId="0" borderId="0" xfId="0" quotePrefix="1" applyFont="1" applyAlignment="1">
      <alignment horizontal="center" vertical="center" wrapText="1"/>
    </xf>
    <xf numFmtId="0" fontId="3" fillId="0" borderId="6" xfId="0" applyFont="1" applyBorder="1" applyAlignment="1">
      <alignment horizontal="center" vertical="center"/>
    </xf>
    <xf numFmtId="0" fontId="3" fillId="0" borderId="13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5" fillId="3" borderId="1" xfId="0" applyFont="1" applyFill="1" applyBorder="1" applyAlignment="1">
      <alignment horizontal="center" vertical="center" wrapText="1"/>
    </xf>
    <xf numFmtId="0" fontId="5" fillId="3" borderId="2" xfId="0" applyFont="1" applyFill="1" applyBorder="1" applyAlignment="1">
      <alignment horizontal="center" vertical="center" wrapText="1"/>
    </xf>
    <xf numFmtId="0" fontId="5" fillId="3" borderId="3" xfId="0" applyFont="1" applyFill="1" applyBorder="1" applyAlignment="1">
      <alignment horizontal="center" vertical="center" wrapText="1"/>
    </xf>
    <xf numFmtId="0" fontId="13" fillId="0" borderId="6" xfId="0" applyFont="1" applyBorder="1" applyAlignment="1">
      <alignment horizontal="center" vertical="center"/>
    </xf>
    <xf numFmtId="0" fontId="13" fillId="0" borderId="13" xfId="0" applyFont="1" applyBorder="1" applyAlignment="1">
      <alignment horizontal="center" vertical="center"/>
    </xf>
    <xf numFmtId="0" fontId="3" fillId="0" borderId="13" xfId="0" applyFont="1" applyBorder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0" fontId="17" fillId="2" borderId="1" xfId="0" applyFont="1" applyFill="1" applyBorder="1" applyAlignment="1">
      <alignment horizontal="center" vertical="center" wrapText="1"/>
    </xf>
    <xf numFmtId="0" fontId="17" fillId="2" borderId="2" xfId="0" applyFont="1" applyFill="1" applyBorder="1" applyAlignment="1">
      <alignment horizontal="center" vertical="center" wrapText="1"/>
    </xf>
    <xf numFmtId="0" fontId="17" fillId="2" borderId="2" xfId="0" applyFont="1" applyFill="1" applyBorder="1" applyAlignment="1">
      <alignment horizontal="center"/>
    </xf>
    <xf numFmtId="0" fontId="0" fillId="0" borderId="9" xfId="0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0" fontId="15" fillId="0" borderId="5" xfId="0" applyFont="1" applyBorder="1" applyAlignment="1">
      <alignment horizontal="left" vertical="top" wrapText="1"/>
    </xf>
    <xf numFmtId="0" fontId="15" fillId="0" borderId="5" xfId="0" quotePrefix="1" applyFont="1" applyBorder="1" applyAlignment="1">
      <alignment horizontal="left" vertical="top" wrapText="1"/>
    </xf>
    <xf numFmtId="0" fontId="9" fillId="3" borderId="5" xfId="0" applyFont="1" applyFill="1" applyBorder="1" applyAlignment="1">
      <alignment horizontal="center" vertical="center" wrapText="1"/>
    </xf>
    <xf numFmtId="0" fontId="3" fillId="0" borderId="0" xfId="0" applyFont="1" applyAlignment="1">
      <alignment horizontal="center" vertical="center"/>
    </xf>
  </cellXfs>
  <cellStyles count="5">
    <cellStyle name="Excel Built-in Normal" xfId="3" xr:uid="{00000000-0005-0000-0000-000000000000}"/>
    <cellStyle name="Hyperlink" xfId="1" builtinId="8"/>
    <cellStyle name="Normal" xfId="0" builtinId="0"/>
    <cellStyle name="Normal 2" xfId="2" xr:uid="{00000000-0005-0000-0000-000003000000}"/>
    <cellStyle name="Normal 5" xfId="4" xr:uid="{00000000-0005-0000-0000-00000400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11" Type="http://schemas.microsoft.com/office/2017/06/relationships/rdRichValueStructure" Target="richData/rdrichvaluestructure.xml"/><Relationship Id="rId5" Type="http://schemas.openxmlformats.org/officeDocument/2006/relationships/sharedStrings" Target="sharedStrings.xml"/><Relationship Id="rId10" Type="http://schemas.microsoft.com/office/2017/06/relationships/rdRichValueTypes" Target="richData/rdRichValueTypes.xml"/><Relationship Id="rId4" Type="http://schemas.openxmlformats.org/officeDocument/2006/relationships/styles" Target="styles.xml"/><Relationship Id="rId9" Type="http://schemas.microsoft.com/office/2017/06/relationships/rdRichValue" Target="richData/rdrichvalue.xml"/><Relationship Id="rId14" Type="http://schemas.microsoft.com/office/2022/10/relationships/richValueRel" Target="richData/richValueRel.xml"/></Relationships>
</file>

<file path=xl/drawings/_rels/drawing1.xml.rels><?xml version="1.0" encoding="UTF-8" standalone="yes"?>
<Relationships xmlns="http://schemas.openxmlformats.org/package/2006/relationships"><Relationship Id="rId13" Type="http://schemas.microsoft.com/office/2007/relationships/hdphoto" Target="../media/hdphoto2.wdp"/><Relationship Id="rId18" Type="http://schemas.openxmlformats.org/officeDocument/2006/relationships/image" Target="../media/image13.png"/><Relationship Id="rId26" Type="http://schemas.openxmlformats.org/officeDocument/2006/relationships/image" Target="../media/image20.jpeg"/><Relationship Id="rId39" Type="http://schemas.openxmlformats.org/officeDocument/2006/relationships/image" Target="../media/image32.png"/><Relationship Id="rId21" Type="http://schemas.openxmlformats.org/officeDocument/2006/relationships/image" Target="../media/image15.jpeg"/><Relationship Id="rId34" Type="http://schemas.openxmlformats.org/officeDocument/2006/relationships/image" Target="../media/image27.png"/><Relationship Id="rId42" Type="http://schemas.openxmlformats.org/officeDocument/2006/relationships/image" Target="../media/image35.png"/><Relationship Id="rId47" Type="http://schemas.openxmlformats.org/officeDocument/2006/relationships/image" Target="../media/image40.png"/><Relationship Id="rId50" Type="http://schemas.openxmlformats.org/officeDocument/2006/relationships/image" Target="../media/image43.png"/><Relationship Id="rId55" Type="http://schemas.openxmlformats.org/officeDocument/2006/relationships/image" Target="../media/image47.png"/><Relationship Id="rId63" Type="http://schemas.openxmlformats.org/officeDocument/2006/relationships/image" Target="../media/image55.png"/><Relationship Id="rId68" Type="http://schemas.openxmlformats.org/officeDocument/2006/relationships/image" Target="../media/image60.png"/><Relationship Id="rId7" Type="http://schemas.openxmlformats.org/officeDocument/2006/relationships/image" Target="../media/image6.png"/><Relationship Id="rId2" Type="http://schemas.openxmlformats.org/officeDocument/2006/relationships/image" Target="../media/image2.png"/><Relationship Id="rId16" Type="http://schemas.openxmlformats.org/officeDocument/2006/relationships/image" Target="../media/image12.png"/><Relationship Id="rId29" Type="http://schemas.openxmlformats.org/officeDocument/2006/relationships/image" Target="../media/image23.png"/><Relationship Id="rId1" Type="http://schemas.openxmlformats.org/officeDocument/2006/relationships/image" Target="../media/image1.png"/><Relationship Id="rId6" Type="http://schemas.openxmlformats.org/officeDocument/2006/relationships/image" Target="NULL" TargetMode="External"/><Relationship Id="rId11" Type="http://schemas.microsoft.com/office/2007/relationships/hdphoto" Target="../media/hdphoto1.wdp"/><Relationship Id="rId24" Type="http://schemas.openxmlformats.org/officeDocument/2006/relationships/image" Target="../media/image18.png"/><Relationship Id="rId32" Type="http://schemas.openxmlformats.org/officeDocument/2006/relationships/image" Target="../media/image25.png"/><Relationship Id="rId37" Type="http://schemas.openxmlformats.org/officeDocument/2006/relationships/image" Target="../media/image30.png"/><Relationship Id="rId40" Type="http://schemas.openxmlformats.org/officeDocument/2006/relationships/image" Target="../media/image33.png"/><Relationship Id="rId45" Type="http://schemas.openxmlformats.org/officeDocument/2006/relationships/image" Target="../media/image38.png"/><Relationship Id="rId53" Type="http://schemas.microsoft.com/office/2007/relationships/hdphoto" Target="../media/hdphoto7.wdp"/><Relationship Id="rId58" Type="http://schemas.openxmlformats.org/officeDocument/2006/relationships/image" Target="../media/image50.png"/><Relationship Id="rId66" Type="http://schemas.openxmlformats.org/officeDocument/2006/relationships/image" Target="../media/image58.png"/><Relationship Id="rId5" Type="http://schemas.openxmlformats.org/officeDocument/2006/relationships/image" Target="../media/image5.jpeg"/><Relationship Id="rId15" Type="http://schemas.microsoft.com/office/2007/relationships/hdphoto" Target="../media/hdphoto3.wdp"/><Relationship Id="rId23" Type="http://schemas.openxmlformats.org/officeDocument/2006/relationships/image" Target="../media/image17.png"/><Relationship Id="rId28" Type="http://schemas.openxmlformats.org/officeDocument/2006/relationships/image" Target="../media/image22.png"/><Relationship Id="rId36" Type="http://schemas.openxmlformats.org/officeDocument/2006/relationships/image" Target="../media/image29.png"/><Relationship Id="rId49" Type="http://schemas.openxmlformats.org/officeDocument/2006/relationships/image" Target="../media/image42.png"/><Relationship Id="rId57" Type="http://schemas.openxmlformats.org/officeDocument/2006/relationships/image" Target="../media/image49.png"/><Relationship Id="rId61" Type="http://schemas.openxmlformats.org/officeDocument/2006/relationships/image" Target="../media/image53.jpg"/><Relationship Id="rId10" Type="http://schemas.openxmlformats.org/officeDocument/2006/relationships/image" Target="../media/image9.png"/><Relationship Id="rId19" Type="http://schemas.microsoft.com/office/2007/relationships/hdphoto" Target="../media/hdphoto5.wdp"/><Relationship Id="rId31" Type="http://schemas.openxmlformats.org/officeDocument/2006/relationships/image" Target="../media/image24.png"/><Relationship Id="rId44" Type="http://schemas.openxmlformats.org/officeDocument/2006/relationships/image" Target="../media/image37.png"/><Relationship Id="rId52" Type="http://schemas.openxmlformats.org/officeDocument/2006/relationships/image" Target="../media/image45.png"/><Relationship Id="rId60" Type="http://schemas.openxmlformats.org/officeDocument/2006/relationships/image" Target="../media/image52.png"/><Relationship Id="rId65" Type="http://schemas.openxmlformats.org/officeDocument/2006/relationships/image" Target="../media/image57.png"/><Relationship Id="rId4" Type="http://schemas.openxmlformats.org/officeDocument/2006/relationships/image" Target="../media/image4.png"/><Relationship Id="rId9" Type="http://schemas.openxmlformats.org/officeDocument/2006/relationships/image" Target="../media/image8.png"/><Relationship Id="rId14" Type="http://schemas.openxmlformats.org/officeDocument/2006/relationships/image" Target="../media/image11.png"/><Relationship Id="rId22" Type="http://schemas.openxmlformats.org/officeDocument/2006/relationships/image" Target="../media/image16.png"/><Relationship Id="rId27" Type="http://schemas.openxmlformats.org/officeDocument/2006/relationships/image" Target="../media/image21.png"/><Relationship Id="rId30" Type="http://schemas.microsoft.com/office/2007/relationships/hdphoto" Target="../media/hdphoto6.wdp"/><Relationship Id="rId35" Type="http://schemas.openxmlformats.org/officeDocument/2006/relationships/image" Target="../media/image28.png"/><Relationship Id="rId43" Type="http://schemas.openxmlformats.org/officeDocument/2006/relationships/image" Target="../media/image36.png"/><Relationship Id="rId48" Type="http://schemas.openxmlformats.org/officeDocument/2006/relationships/image" Target="../media/image41.png"/><Relationship Id="rId56" Type="http://schemas.openxmlformats.org/officeDocument/2006/relationships/image" Target="../media/image48.png"/><Relationship Id="rId64" Type="http://schemas.openxmlformats.org/officeDocument/2006/relationships/image" Target="../media/image56.png"/><Relationship Id="rId8" Type="http://schemas.openxmlformats.org/officeDocument/2006/relationships/image" Target="../media/image7.png"/><Relationship Id="rId51" Type="http://schemas.openxmlformats.org/officeDocument/2006/relationships/image" Target="../media/image44.jpeg"/><Relationship Id="rId3" Type="http://schemas.openxmlformats.org/officeDocument/2006/relationships/image" Target="../media/image3.png"/><Relationship Id="rId12" Type="http://schemas.openxmlformats.org/officeDocument/2006/relationships/image" Target="../media/image10.png"/><Relationship Id="rId17" Type="http://schemas.microsoft.com/office/2007/relationships/hdphoto" Target="../media/hdphoto4.wdp"/><Relationship Id="rId25" Type="http://schemas.openxmlformats.org/officeDocument/2006/relationships/image" Target="../media/image19.png"/><Relationship Id="rId33" Type="http://schemas.openxmlformats.org/officeDocument/2006/relationships/image" Target="../media/image26.png"/><Relationship Id="rId38" Type="http://schemas.openxmlformats.org/officeDocument/2006/relationships/image" Target="../media/image31.png"/><Relationship Id="rId46" Type="http://schemas.openxmlformats.org/officeDocument/2006/relationships/image" Target="../media/image39.png"/><Relationship Id="rId59" Type="http://schemas.openxmlformats.org/officeDocument/2006/relationships/image" Target="../media/image51.png"/><Relationship Id="rId67" Type="http://schemas.openxmlformats.org/officeDocument/2006/relationships/image" Target="../media/image59.png"/><Relationship Id="rId20" Type="http://schemas.openxmlformats.org/officeDocument/2006/relationships/image" Target="../media/image14.jpeg"/><Relationship Id="rId41" Type="http://schemas.openxmlformats.org/officeDocument/2006/relationships/image" Target="../media/image34.png"/><Relationship Id="rId54" Type="http://schemas.openxmlformats.org/officeDocument/2006/relationships/image" Target="../media/image46.png"/><Relationship Id="rId62" Type="http://schemas.openxmlformats.org/officeDocument/2006/relationships/image" Target="../media/image5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68.jpeg"/><Relationship Id="rId13" Type="http://schemas.openxmlformats.org/officeDocument/2006/relationships/image" Target="../media/image73.png"/><Relationship Id="rId18" Type="http://schemas.openxmlformats.org/officeDocument/2006/relationships/image" Target="../media/image55.png"/><Relationship Id="rId3" Type="http://schemas.openxmlformats.org/officeDocument/2006/relationships/image" Target="../media/image63.png"/><Relationship Id="rId21" Type="http://schemas.openxmlformats.org/officeDocument/2006/relationships/image" Target="../media/image58.png"/><Relationship Id="rId7" Type="http://schemas.openxmlformats.org/officeDocument/2006/relationships/image" Target="../media/image67.jpeg"/><Relationship Id="rId12" Type="http://schemas.openxmlformats.org/officeDocument/2006/relationships/image" Target="../media/image72.jpeg"/><Relationship Id="rId17" Type="http://schemas.openxmlformats.org/officeDocument/2006/relationships/image" Target="../media/image77.png"/><Relationship Id="rId2" Type="http://schemas.openxmlformats.org/officeDocument/2006/relationships/image" Target="../media/image62.png"/><Relationship Id="rId16" Type="http://schemas.openxmlformats.org/officeDocument/2006/relationships/image" Target="../media/image76.jpeg"/><Relationship Id="rId20" Type="http://schemas.openxmlformats.org/officeDocument/2006/relationships/image" Target="../media/image57.png"/><Relationship Id="rId1" Type="http://schemas.openxmlformats.org/officeDocument/2006/relationships/image" Target="../media/image61.png"/><Relationship Id="rId6" Type="http://schemas.openxmlformats.org/officeDocument/2006/relationships/image" Target="../media/image66.png"/><Relationship Id="rId11" Type="http://schemas.openxmlformats.org/officeDocument/2006/relationships/image" Target="../media/image71.png"/><Relationship Id="rId5" Type="http://schemas.openxmlformats.org/officeDocument/2006/relationships/image" Target="../media/image65.png"/><Relationship Id="rId15" Type="http://schemas.openxmlformats.org/officeDocument/2006/relationships/image" Target="../media/image75.png"/><Relationship Id="rId23" Type="http://schemas.openxmlformats.org/officeDocument/2006/relationships/image" Target="../media/image60.png"/><Relationship Id="rId10" Type="http://schemas.openxmlformats.org/officeDocument/2006/relationships/image" Target="../media/image70.png"/><Relationship Id="rId19" Type="http://schemas.openxmlformats.org/officeDocument/2006/relationships/image" Target="../media/image56.png"/><Relationship Id="rId4" Type="http://schemas.openxmlformats.org/officeDocument/2006/relationships/image" Target="../media/image64.png"/><Relationship Id="rId9" Type="http://schemas.openxmlformats.org/officeDocument/2006/relationships/image" Target="../media/image69.png"/><Relationship Id="rId14" Type="http://schemas.openxmlformats.org/officeDocument/2006/relationships/image" Target="../media/image74.png"/><Relationship Id="rId22" Type="http://schemas.openxmlformats.org/officeDocument/2006/relationships/image" Target="../media/image5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819486</xdr:colOff>
      <xdr:row>8</xdr:row>
      <xdr:rowOff>172234</xdr:rowOff>
    </xdr:from>
    <xdr:to>
      <xdr:col>2</xdr:col>
      <xdr:colOff>1587859</xdr:colOff>
      <xdr:row>8</xdr:row>
      <xdr:rowOff>1051368</xdr:rowOff>
    </xdr:to>
    <xdr:pic>
      <xdr:nvPicPr>
        <xdr:cNvPr id="6" name="Picture 4">
          <a:extLst>
            <a:ext uri="{FF2B5EF4-FFF2-40B4-BE49-F238E27FC236}">
              <a16:creationId xmlns:a16="http://schemas.microsoft.com/office/drawing/2014/main" id="{45739824-8853-4997-9B80-525119A19D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248736" y="6639709"/>
          <a:ext cx="768373" cy="879134"/>
        </a:xfrm>
        <a:prstGeom prst="rect">
          <a:avLst/>
        </a:prstGeom>
      </xdr:spPr>
    </xdr:pic>
    <xdr:clientData/>
  </xdr:twoCellAnchor>
  <xdr:twoCellAnchor>
    <xdr:from>
      <xdr:col>2</xdr:col>
      <xdr:colOff>935467</xdr:colOff>
      <xdr:row>6</xdr:row>
      <xdr:rowOff>94130</xdr:rowOff>
    </xdr:from>
    <xdr:to>
      <xdr:col>2</xdr:col>
      <xdr:colOff>1321757</xdr:colOff>
      <xdr:row>6</xdr:row>
      <xdr:rowOff>865334</xdr:rowOff>
    </xdr:to>
    <xdr:pic>
      <xdr:nvPicPr>
        <xdr:cNvPr id="9" name="Picture 9">
          <a:extLst>
            <a:ext uri="{FF2B5EF4-FFF2-40B4-BE49-F238E27FC236}">
              <a16:creationId xmlns:a16="http://schemas.microsoft.com/office/drawing/2014/main" id="{AD1EA763-F444-4FC4-9530-704AEC996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64717" y="2789705"/>
          <a:ext cx="386290" cy="771204"/>
        </a:xfrm>
        <a:prstGeom prst="rect">
          <a:avLst/>
        </a:prstGeom>
      </xdr:spPr>
    </xdr:pic>
    <xdr:clientData/>
  </xdr:twoCellAnchor>
  <xdr:twoCellAnchor editAs="oneCell">
    <xdr:from>
      <xdr:col>2</xdr:col>
      <xdr:colOff>871662</xdr:colOff>
      <xdr:row>10</xdr:row>
      <xdr:rowOff>74875</xdr:rowOff>
    </xdr:from>
    <xdr:to>
      <xdr:col>2</xdr:col>
      <xdr:colOff>1318067</xdr:colOff>
      <xdr:row>10</xdr:row>
      <xdr:rowOff>839415</xdr:rowOff>
    </xdr:to>
    <xdr:pic>
      <xdr:nvPicPr>
        <xdr:cNvPr id="15" name="图片 171" descr="1">
          <a:extLst>
            <a:ext uri="{FF2B5EF4-FFF2-40B4-BE49-F238E27FC236}">
              <a16:creationId xmlns:a16="http://schemas.microsoft.com/office/drawing/2014/main" id="{EAEB8FF9-8994-40A8-A827-E61651AF0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l="35932" t="9094" r="35246" b="8931"/>
        <a:stretch>
          <a:fillRect/>
        </a:stretch>
      </xdr:blipFill>
      <xdr:spPr>
        <a:xfrm>
          <a:off x="6305053" y="8017897"/>
          <a:ext cx="442595" cy="764540"/>
        </a:xfrm>
        <a:prstGeom prst="rect">
          <a:avLst/>
        </a:prstGeom>
      </xdr:spPr>
    </xdr:pic>
    <xdr:clientData/>
  </xdr:twoCellAnchor>
  <xdr:twoCellAnchor editAs="oneCell">
    <xdr:from>
      <xdr:col>2</xdr:col>
      <xdr:colOff>203834</xdr:colOff>
      <xdr:row>14</xdr:row>
      <xdr:rowOff>15240</xdr:rowOff>
    </xdr:from>
    <xdr:to>
      <xdr:col>2</xdr:col>
      <xdr:colOff>2078444</xdr:colOff>
      <xdr:row>15</xdr:row>
      <xdr:rowOff>72390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4849CE9D-F8E7-4316-9F99-0990635C1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3084" y="10206990"/>
          <a:ext cx="1874610" cy="1304925"/>
        </a:xfrm>
        <a:prstGeom prst="rect">
          <a:avLst/>
        </a:prstGeom>
      </xdr:spPr>
    </xdr:pic>
    <xdr:clientData/>
  </xdr:twoCellAnchor>
  <xdr:twoCellAnchor>
    <xdr:from>
      <xdr:col>2</xdr:col>
      <xdr:colOff>360044</xdr:colOff>
      <xdr:row>15</xdr:row>
      <xdr:rowOff>47625</xdr:rowOff>
    </xdr:from>
    <xdr:to>
      <xdr:col>2</xdr:col>
      <xdr:colOff>1706879</xdr:colOff>
      <xdr:row>15</xdr:row>
      <xdr:rowOff>1129665</xdr:rowOff>
    </xdr:to>
    <xdr:pic>
      <xdr:nvPicPr>
        <xdr:cNvPr id="18" name="图片 8">
          <a:extLst>
            <a:ext uri="{FF2B5EF4-FFF2-40B4-BE49-F238E27FC236}">
              <a16:creationId xmlns:a16="http://schemas.microsoft.com/office/drawing/2014/main" id="{063FDCC9-C45C-47A8-B862-43E3A9C84EB1}"/>
            </a:ext>
          </a:extLst>
        </xdr:cNvPr>
        <xdr:cNvPicPr/>
      </xdr:nvPicPr>
      <xdr:blipFill>
        <a:blip xmlns:r="http://schemas.openxmlformats.org/officeDocument/2006/relationships" r:embed="rId5" r:link="rId6"/>
        <a:srcRect l="14705" t="17475" r="16666" b="19417"/>
        <a:stretch>
          <a:fillRect/>
        </a:stretch>
      </xdr:blipFill>
      <xdr:spPr>
        <a:xfrm>
          <a:off x="5789294" y="11487150"/>
          <a:ext cx="1346835" cy="108204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476250</xdr:colOff>
      <xdr:row>16</xdr:row>
      <xdr:rowOff>133350</xdr:rowOff>
    </xdr:from>
    <xdr:to>
      <xdr:col>2</xdr:col>
      <xdr:colOff>1713374</xdr:colOff>
      <xdr:row>16</xdr:row>
      <xdr:rowOff>1163955</xdr:rowOff>
    </xdr:to>
    <xdr:pic>
      <xdr:nvPicPr>
        <xdr:cNvPr id="20" name="图片 162">
          <a:extLst>
            <a:ext uri="{FF2B5EF4-FFF2-40B4-BE49-F238E27FC236}">
              <a16:creationId xmlns:a16="http://schemas.microsoft.com/office/drawing/2014/main" id="{B6B1E28F-7038-47D1-8615-EFD57C3E0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905500" y="12820650"/>
          <a:ext cx="1237124" cy="1040130"/>
        </a:xfrm>
        <a:prstGeom prst="rect">
          <a:avLst/>
        </a:prstGeom>
      </xdr:spPr>
    </xdr:pic>
    <xdr:clientData/>
  </xdr:twoCellAnchor>
  <xdr:twoCellAnchor editAs="oneCell">
    <xdr:from>
      <xdr:col>2</xdr:col>
      <xdr:colOff>493394</xdr:colOff>
      <xdr:row>17</xdr:row>
      <xdr:rowOff>142875</xdr:rowOff>
    </xdr:from>
    <xdr:to>
      <xdr:col>2</xdr:col>
      <xdr:colOff>1657349</xdr:colOff>
      <xdr:row>17</xdr:row>
      <xdr:rowOff>1146557</xdr:rowOff>
    </xdr:to>
    <xdr:pic>
      <xdr:nvPicPr>
        <xdr:cNvPr id="23" name="图片 4">
          <a:extLst>
            <a:ext uri="{FF2B5EF4-FFF2-40B4-BE49-F238E27FC236}">
              <a16:creationId xmlns:a16="http://schemas.microsoft.com/office/drawing/2014/main" id="{EA67CCB1-FD73-4240-B39D-FB5831EAF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922644" y="14077950"/>
          <a:ext cx="1171575" cy="1003682"/>
        </a:xfrm>
        <a:prstGeom prst="rect">
          <a:avLst/>
        </a:prstGeom>
      </xdr:spPr>
    </xdr:pic>
    <xdr:clientData/>
  </xdr:twoCellAnchor>
  <xdr:twoCellAnchor>
    <xdr:from>
      <xdr:col>2</xdr:col>
      <xdr:colOff>339090</xdr:colOff>
      <xdr:row>18</xdr:row>
      <xdr:rowOff>120015</xdr:rowOff>
    </xdr:from>
    <xdr:to>
      <xdr:col>2</xdr:col>
      <xdr:colOff>1962150</xdr:colOff>
      <xdr:row>20</xdr:row>
      <xdr:rowOff>230505</xdr:rowOff>
    </xdr:to>
    <xdr:pic>
      <xdr:nvPicPr>
        <xdr:cNvPr id="27" name="图片 5">
          <a:extLst>
            <a:ext uri="{FF2B5EF4-FFF2-40B4-BE49-F238E27FC236}">
              <a16:creationId xmlns:a16="http://schemas.microsoft.com/office/drawing/2014/main" id="{5A1070E6-0478-49DD-90E2-59F3CE485789}"/>
            </a:ext>
          </a:extLst>
        </xdr:cNvPr>
        <xdr:cNvPicPr/>
      </xdr:nvPicPr>
      <xdr:blipFill>
        <a:blip xmlns:r="http://schemas.openxmlformats.org/officeDocument/2006/relationships" r:embed="rId8" r:link="rId6"/>
        <a:stretch>
          <a:fillRect/>
        </a:stretch>
      </xdr:blipFill>
      <xdr:spPr>
        <a:xfrm>
          <a:off x="5768340" y="16550640"/>
          <a:ext cx="1623060" cy="1443990"/>
        </a:xfrm>
        <a:prstGeom prst="rect">
          <a:avLst/>
        </a:prstGeom>
      </xdr:spPr>
    </xdr:pic>
    <xdr:clientData/>
  </xdr:twoCellAnchor>
  <xdr:twoCellAnchor editAs="oneCell">
    <xdr:from>
      <xdr:col>2</xdr:col>
      <xdr:colOff>93344</xdr:colOff>
      <xdr:row>20</xdr:row>
      <xdr:rowOff>0</xdr:rowOff>
    </xdr:from>
    <xdr:to>
      <xdr:col>2</xdr:col>
      <xdr:colOff>2115662</xdr:colOff>
      <xdr:row>21</xdr:row>
      <xdr:rowOff>205740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6A9CE03D-008B-4744-AD72-EFA8CF8DE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2594" y="17764125"/>
          <a:ext cx="2008983" cy="1335405"/>
        </a:xfrm>
        <a:prstGeom prst="rect">
          <a:avLst/>
        </a:prstGeom>
      </xdr:spPr>
    </xdr:pic>
    <xdr:clientData/>
  </xdr:twoCellAnchor>
  <xdr:twoCellAnchor>
    <xdr:from>
      <xdr:col>2</xdr:col>
      <xdr:colOff>546734</xdr:colOff>
      <xdr:row>21</xdr:row>
      <xdr:rowOff>95250</xdr:rowOff>
    </xdr:from>
    <xdr:to>
      <xdr:col>2</xdr:col>
      <xdr:colOff>1695449</xdr:colOff>
      <xdr:row>21</xdr:row>
      <xdr:rowOff>1110615</xdr:rowOff>
    </xdr:to>
    <xdr:pic>
      <xdr:nvPicPr>
        <xdr:cNvPr id="29" name="图片 9">
          <a:extLst>
            <a:ext uri="{FF2B5EF4-FFF2-40B4-BE49-F238E27FC236}">
              <a16:creationId xmlns:a16="http://schemas.microsoft.com/office/drawing/2014/main" id="{E72031C4-AE73-46AF-8A79-130CD38DF368}"/>
            </a:ext>
          </a:extLst>
        </xdr:cNvPr>
        <xdr:cNvPicPr/>
      </xdr:nvPicPr>
      <xdr:blipFill>
        <a:blip xmlns:r="http://schemas.openxmlformats.org/officeDocument/2006/relationships" r:embed="rId10" r:link="rId6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sharpenSoften amount="50000"/>
                  </a14:imgEffect>
                </a14:imgLayer>
              </a14:imgProps>
            </a:ext>
          </a:extLst>
        </a:blip>
        <a:srcRect l="16666" t="13888" r="10185" b="12962"/>
        <a:stretch>
          <a:fillRect/>
        </a:stretch>
      </xdr:blipFill>
      <xdr:spPr>
        <a:xfrm>
          <a:off x="5975984" y="18992850"/>
          <a:ext cx="1148715" cy="1015365"/>
        </a:xfrm>
        <a:prstGeom prst="rect">
          <a:avLst/>
        </a:prstGeom>
      </xdr:spPr>
    </xdr:pic>
    <xdr:clientData/>
  </xdr:twoCellAnchor>
  <xdr:twoCellAnchor editAs="oneCell">
    <xdr:from>
      <xdr:col>2</xdr:col>
      <xdr:colOff>257175</xdr:colOff>
      <xdr:row>23</xdr:row>
      <xdr:rowOff>70484</xdr:rowOff>
    </xdr:from>
    <xdr:to>
      <xdr:col>2</xdr:col>
      <xdr:colOff>1889658</xdr:colOff>
      <xdr:row>24</xdr:row>
      <xdr:rowOff>20954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F3A1608C-1337-40E2-A69F-6FE8087A9A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86425" y="20301584"/>
          <a:ext cx="1632483" cy="1143000"/>
        </a:xfrm>
        <a:prstGeom prst="rect">
          <a:avLst/>
        </a:prstGeom>
      </xdr:spPr>
    </xdr:pic>
    <xdr:clientData/>
  </xdr:twoCellAnchor>
  <xdr:twoCellAnchor>
    <xdr:from>
      <xdr:col>2</xdr:col>
      <xdr:colOff>369569</xdr:colOff>
      <xdr:row>23</xdr:row>
      <xdr:rowOff>1169669</xdr:rowOff>
    </xdr:from>
    <xdr:to>
      <xdr:col>2</xdr:col>
      <xdr:colOff>1830704</xdr:colOff>
      <xdr:row>25</xdr:row>
      <xdr:rowOff>114299</xdr:rowOff>
    </xdr:to>
    <xdr:pic>
      <xdr:nvPicPr>
        <xdr:cNvPr id="31" name="图片 12">
          <a:extLst>
            <a:ext uri="{FF2B5EF4-FFF2-40B4-BE49-F238E27FC236}">
              <a16:creationId xmlns:a16="http://schemas.microsoft.com/office/drawing/2014/main" id="{8700E8A6-2320-47F6-860A-C68607CD9F00}"/>
            </a:ext>
          </a:extLst>
        </xdr:cNvPr>
        <xdr:cNvPicPr/>
      </xdr:nvPicPr>
      <xdr:blipFill>
        <a:blip xmlns:r="http://schemas.openxmlformats.org/officeDocument/2006/relationships" r:embed="rId14" r:link="rId6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798819" y="21400769"/>
          <a:ext cx="1461135" cy="1363980"/>
        </a:xfrm>
        <a:prstGeom prst="rect">
          <a:avLst/>
        </a:prstGeom>
      </xdr:spPr>
    </xdr:pic>
    <xdr:clientData/>
  </xdr:twoCellAnchor>
  <xdr:twoCellAnchor>
    <xdr:from>
      <xdr:col>2</xdr:col>
      <xdr:colOff>249554</xdr:colOff>
      <xdr:row>24</xdr:row>
      <xdr:rowOff>1104900</xdr:rowOff>
    </xdr:from>
    <xdr:to>
      <xdr:col>2</xdr:col>
      <xdr:colOff>1962150</xdr:colOff>
      <xdr:row>26</xdr:row>
      <xdr:rowOff>152400</xdr:rowOff>
    </xdr:to>
    <xdr:pic>
      <xdr:nvPicPr>
        <xdr:cNvPr id="32" name="图片 3">
          <a:extLst>
            <a:ext uri="{FF2B5EF4-FFF2-40B4-BE49-F238E27FC236}">
              <a16:creationId xmlns:a16="http://schemas.microsoft.com/office/drawing/2014/main" id="{38A6B541-2E91-4ED5-8920-97299FF39636}"/>
            </a:ext>
          </a:extLst>
        </xdr:cNvPr>
        <xdr:cNvPicPr/>
      </xdr:nvPicPr>
      <xdr:blipFill>
        <a:blip xmlns:r="http://schemas.openxmlformats.org/officeDocument/2006/relationships" r:embed="rId16" r:link="rId6">
          <a:extLst>
            <a:ext uri="{BEBA8EAE-BF5A-486C-A8C5-ECC9F3942E4B}">
              <a14:imgProps xmlns:a14="http://schemas.microsoft.com/office/drawing/2010/main">
                <a14:imgLayer r:embed="rId17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678804" y="22545675"/>
          <a:ext cx="1712596" cy="1466850"/>
        </a:xfrm>
        <a:prstGeom prst="rect">
          <a:avLst/>
        </a:prstGeom>
      </xdr:spPr>
    </xdr:pic>
    <xdr:clientData/>
  </xdr:twoCellAnchor>
  <xdr:twoCellAnchor editAs="oneCell">
    <xdr:from>
      <xdr:col>2</xdr:col>
      <xdr:colOff>405765</xdr:colOff>
      <xdr:row>26</xdr:row>
      <xdr:rowOff>131194</xdr:rowOff>
    </xdr:from>
    <xdr:to>
      <xdr:col>2</xdr:col>
      <xdr:colOff>1805940</xdr:colOff>
      <xdr:row>28</xdr:row>
      <xdr:rowOff>17936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96087BF8-395E-41C6-8B7F-63257A687A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35015" y="23991319"/>
          <a:ext cx="1390650" cy="1313587"/>
        </a:xfrm>
        <a:prstGeom prst="rect">
          <a:avLst/>
        </a:prstGeom>
      </xdr:spPr>
    </xdr:pic>
    <xdr:clientData/>
  </xdr:twoCellAnchor>
  <xdr:twoCellAnchor>
    <xdr:from>
      <xdr:col>2</xdr:col>
      <xdr:colOff>542924</xdr:colOff>
      <xdr:row>29</xdr:row>
      <xdr:rowOff>104775</xdr:rowOff>
    </xdr:from>
    <xdr:to>
      <xdr:col>2</xdr:col>
      <xdr:colOff>1722119</xdr:colOff>
      <xdr:row>29</xdr:row>
      <xdr:rowOff>1177290</xdr:rowOff>
    </xdr:to>
    <xdr:pic>
      <xdr:nvPicPr>
        <xdr:cNvPr id="38" name="图片 43">
          <a:extLst>
            <a:ext uri="{FF2B5EF4-FFF2-40B4-BE49-F238E27FC236}">
              <a16:creationId xmlns:a16="http://schemas.microsoft.com/office/drawing/2014/main" id="{905666DE-D12E-4B73-8736-66DD48E2A115}"/>
            </a:ext>
          </a:extLst>
        </xdr:cNvPr>
        <xdr:cNvPicPr/>
      </xdr:nvPicPr>
      <xdr:blipFill>
        <a:blip xmlns:r="http://schemas.openxmlformats.org/officeDocument/2006/relationships" r:embed="rId20" r:link="rId6"/>
        <a:stretch>
          <a:fillRect/>
        </a:stretch>
      </xdr:blipFill>
      <xdr:spPr>
        <a:xfrm>
          <a:off x="5972174" y="25584150"/>
          <a:ext cx="1179195" cy="1072515"/>
        </a:xfrm>
        <a:prstGeom prst="rect">
          <a:avLst/>
        </a:prstGeom>
      </xdr:spPr>
    </xdr:pic>
    <xdr:clientData/>
  </xdr:twoCellAnchor>
  <xdr:twoCellAnchor>
    <xdr:from>
      <xdr:col>2</xdr:col>
      <xdr:colOff>592454</xdr:colOff>
      <xdr:row>29</xdr:row>
      <xdr:rowOff>83820</xdr:rowOff>
    </xdr:from>
    <xdr:to>
      <xdr:col>2</xdr:col>
      <xdr:colOff>1577340</xdr:colOff>
      <xdr:row>29</xdr:row>
      <xdr:rowOff>1167765</xdr:rowOff>
    </xdr:to>
    <xdr:pic>
      <xdr:nvPicPr>
        <xdr:cNvPr id="39" name="图片 43">
          <a:extLst>
            <a:ext uri="{FF2B5EF4-FFF2-40B4-BE49-F238E27FC236}">
              <a16:creationId xmlns:a16="http://schemas.microsoft.com/office/drawing/2014/main" id="{6DE5AAC4-8450-4BDA-9A38-0411EDA68E74}"/>
            </a:ext>
          </a:extLst>
        </xdr:cNvPr>
        <xdr:cNvPicPr/>
      </xdr:nvPicPr>
      <xdr:blipFill>
        <a:blip xmlns:r="http://schemas.openxmlformats.org/officeDocument/2006/relationships" r:embed="rId20" r:link="rId6"/>
        <a:stretch>
          <a:fillRect/>
        </a:stretch>
      </xdr:blipFill>
      <xdr:spPr>
        <a:xfrm>
          <a:off x="6021704" y="25563195"/>
          <a:ext cx="984886" cy="1083945"/>
        </a:xfrm>
        <a:prstGeom prst="rect">
          <a:avLst/>
        </a:prstGeom>
      </xdr:spPr>
    </xdr:pic>
    <xdr:clientData/>
  </xdr:twoCellAnchor>
  <xdr:twoCellAnchor>
    <xdr:from>
      <xdr:col>2</xdr:col>
      <xdr:colOff>483869</xdr:colOff>
      <xdr:row>31</xdr:row>
      <xdr:rowOff>30480</xdr:rowOff>
    </xdr:from>
    <xdr:to>
      <xdr:col>2</xdr:col>
      <xdr:colOff>1724025</xdr:colOff>
      <xdr:row>31</xdr:row>
      <xdr:rowOff>1143000</xdr:rowOff>
    </xdr:to>
    <xdr:pic>
      <xdr:nvPicPr>
        <xdr:cNvPr id="40" name="图片 42">
          <a:extLst>
            <a:ext uri="{FF2B5EF4-FFF2-40B4-BE49-F238E27FC236}">
              <a16:creationId xmlns:a16="http://schemas.microsoft.com/office/drawing/2014/main" id="{4AE189BF-5D6C-46A6-8EE0-D938B7B4CD25}"/>
            </a:ext>
          </a:extLst>
        </xdr:cNvPr>
        <xdr:cNvPicPr/>
      </xdr:nvPicPr>
      <xdr:blipFill>
        <a:blip xmlns:r="http://schemas.openxmlformats.org/officeDocument/2006/relationships" r:embed="rId21" r:link="rId6"/>
        <a:stretch>
          <a:fillRect/>
        </a:stretch>
      </xdr:blipFill>
      <xdr:spPr>
        <a:xfrm>
          <a:off x="5913119" y="26910030"/>
          <a:ext cx="1240156" cy="1112520"/>
        </a:xfrm>
        <a:prstGeom prst="rect">
          <a:avLst/>
        </a:prstGeom>
      </xdr:spPr>
    </xdr:pic>
    <xdr:clientData/>
  </xdr:twoCellAnchor>
  <xdr:twoCellAnchor editAs="oneCell">
    <xdr:from>
      <xdr:col>2</xdr:col>
      <xdr:colOff>284952</xdr:colOff>
      <xdr:row>31</xdr:row>
      <xdr:rowOff>910590</xdr:rowOff>
    </xdr:from>
    <xdr:to>
      <xdr:col>2</xdr:col>
      <xdr:colOff>2000249</xdr:colOff>
      <xdr:row>34</xdr:row>
      <xdr:rowOff>306702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103B7166-28A4-41D5-A146-295FFE943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4202" y="27790140"/>
          <a:ext cx="1728632" cy="1967863"/>
        </a:xfrm>
        <a:prstGeom prst="rect">
          <a:avLst/>
        </a:prstGeom>
      </xdr:spPr>
    </xdr:pic>
    <xdr:clientData/>
  </xdr:twoCellAnchor>
  <xdr:twoCellAnchor editAs="oneCell">
    <xdr:from>
      <xdr:col>2</xdr:col>
      <xdr:colOff>636270</xdr:colOff>
      <xdr:row>34</xdr:row>
      <xdr:rowOff>81915</xdr:rowOff>
    </xdr:from>
    <xdr:to>
      <xdr:col>2</xdr:col>
      <xdr:colOff>1657692</xdr:colOff>
      <xdr:row>35</xdr:row>
      <xdr:rowOff>1904</xdr:rowOff>
    </xdr:to>
    <xdr:pic>
      <xdr:nvPicPr>
        <xdr:cNvPr id="43" name="图片 6">
          <a:extLst>
            <a:ext uri="{FF2B5EF4-FFF2-40B4-BE49-F238E27FC236}">
              <a16:creationId xmlns:a16="http://schemas.microsoft.com/office/drawing/2014/main" id="{41D565F3-A056-45CC-BB57-4A516A04D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065520" y="29533215"/>
          <a:ext cx="1017612" cy="1129665"/>
        </a:xfrm>
        <a:prstGeom prst="rect">
          <a:avLst/>
        </a:prstGeom>
      </xdr:spPr>
    </xdr:pic>
    <xdr:clientData/>
  </xdr:twoCellAnchor>
  <xdr:twoCellAnchor editAs="oneCell">
    <xdr:from>
      <xdr:col>2</xdr:col>
      <xdr:colOff>474289</xdr:colOff>
      <xdr:row>34</xdr:row>
      <xdr:rowOff>1002030</xdr:rowOff>
    </xdr:from>
    <xdr:to>
      <xdr:col>2</xdr:col>
      <xdr:colOff>2000658</xdr:colOff>
      <xdr:row>36</xdr:row>
      <xdr:rowOff>283845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3CFCF089-2458-4D90-88D5-1BD808DEC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03539" y="30453330"/>
          <a:ext cx="1513034" cy="1710690"/>
        </a:xfrm>
        <a:prstGeom prst="rect">
          <a:avLst/>
        </a:prstGeom>
      </xdr:spPr>
    </xdr:pic>
    <xdr:clientData/>
  </xdr:twoCellAnchor>
  <xdr:twoCellAnchor editAs="oneCell">
    <xdr:from>
      <xdr:col>2</xdr:col>
      <xdr:colOff>664845</xdr:colOff>
      <xdr:row>35</xdr:row>
      <xdr:rowOff>1093469</xdr:rowOff>
    </xdr:from>
    <xdr:to>
      <xdr:col>2</xdr:col>
      <xdr:colOff>1577340</xdr:colOff>
      <xdr:row>36</xdr:row>
      <xdr:rowOff>1082040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AE883407-68F2-4165-B8EA-0EEE28AE39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90" t="39055" r="34191" b="19741"/>
        <a:stretch/>
      </xdr:blipFill>
      <xdr:spPr>
        <a:xfrm>
          <a:off x="6094095" y="31754444"/>
          <a:ext cx="916305" cy="1202055"/>
        </a:xfrm>
        <a:prstGeom prst="rect">
          <a:avLst/>
        </a:prstGeom>
      </xdr:spPr>
    </xdr:pic>
    <xdr:clientData/>
  </xdr:twoCellAnchor>
  <xdr:twoCellAnchor>
    <xdr:from>
      <xdr:col>2</xdr:col>
      <xdr:colOff>721995</xdr:colOff>
      <xdr:row>38</xdr:row>
      <xdr:rowOff>102870</xdr:rowOff>
    </xdr:from>
    <xdr:to>
      <xdr:col>2</xdr:col>
      <xdr:colOff>1293495</xdr:colOff>
      <xdr:row>38</xdr:row>
      <xdr:rowOff>1112520</xdr:rowOff>
    </xdr:to>
    <xdr:pic>
      <xdr:nvPicPr>
        <xdr:cNvPr id="51" name="图片 37">
          <a:extLst>
            <a:ext uri="{FF2B5EF4-FFF2-40B4-BE49-F238E27FC236}">
              <a16:creationId xmlns:a16="http://schemas.microsoft.com/office/drawing/2014/main" id="{1F815988-6132-4534-AA5E-D42FDC66A3F4}"/>
            </a:ext>
          </a:extLst>
        </xdr:cNvPr>
        <xdr:cNvPicPr/>
      </xdr:nvPicPr>
      <xdr:blipFill>
        <a:blip xmlns:r="http://schemas.openxmlformats.org/officeDocument/2006/relationships" r:embed="rId26" r:link="rId6"/>
        <a:srcRect l="25757" t="3030" r="40909" b="3030"/>
        <a:stretch>
          <a:fillRect/>
        </a:stretch>
      </xdr:blipFill>
      <xdr:spPr>
        <a:xfrm>
          <a:off x="6151245" y="33383220"/>
          <a:ext cx="571500" cy="1009650"/>
        </a:xfrm>
        <a:prstGeom prst="rect">
          <a:avLst/>
        </a:prstGeom>
      </xdr:spPr>
    </xdr:pic>
    <xdr:clientData/>
  </xdr:twoCellAnchor>
  <xdr:twoCellAnchor editAs="oneCell">
    <xdr:from>
      <xdr:col>2</xdr:col>
      <xdr:colOff>774804</xdr:colOff>
      <xdr:row>39</xdr:row>
      <xdr:rowOff>32049</xdr:rowOff>
    </xdr:from>
    <xdr:to>
      <xdr:col>2</xdr:col>
      <xdr:colOff>1431888</xdr:colOff>
      <xdr:row>39</xdr:row>
      <xdr:rowOff>1164886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ECF77F83-D566-451C-B857-9929CE3DEB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929" t="30043" r="35944" b="22512"/>
        <a:stretch/>
      </xdr:blipFill>
      <xdr:spPr>
        <a:xfrm>
          <a:off x="6198451" y="34882343"/>
          <a:ext cx="664704" cy="1140457"/>
        </a:xfrm>
        <a:prstGeom prst="rect">
          <a:avLst/>
        </a:prstGeom>
      </xdr:spPr>
    </xdr:pic>
    <xdr:clientData/>
  </xdr:twoCellAnchor>
  <xdr:twoCellAnchor>
    <xdr:from>
      <xdr:col>2</xdr:col>
      <xdr:colOff>371475</xdr:colOff>
      <xdr:row>41</xdr:row>
      <xdr:rowOff>238125</xdr:rowOff>
    </xdr:from>
    <xdr:to>
      <xdr:col>2</xdr:col>
      <xdr:colOff>1741121</xdr:colOff>
      <xdr:row>41</xdr:row>
      <xdr:rowOff>847725</xdr:rowOff>
    </xdr:to>
    <xdr:pic>
      <xdr:nvPicPr>
        <xdr:cNvPr id="55" name="图片 103">
          <a:extLst>
            <a:ext uri="{FF2B5EF4-FFF2-40B4-BE49-F238E27FC236}">
              <a16:creationId xmlns:a16="http://schemas.microsoft.com/office/drawing/2014/main" id="{40B3CA4E-3074-445C-9E2D-3E72ACBF6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800725" y="36871275"/>
          <a:ext cx="1369646" cy="609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224790</xdr:colOff>
      <xdr:row>42</xdr:row>
      <xdr:rowOff>333375</xdr:rowOff>
    </xdr:from>
    <xdr:to>
      <xdr:col>2</xdr:col>
      <xdr:colOff>1950720</xdr:colOff>
      <xdr:row>42</xdr:row>
      <xdr:rowOff>841815</xdr:rowOff>
    </xdr:to>
    <xdr:pic>
      <xdr:nvPicPr>
        <xdr:cNvPr id="56" name="图片 102">
          <a:extLst>
            <a:ext uri="{FF2B5EF4-FFF2-40B4-BE49-F238E27FC236}">
              <a16:creationId xmlns:a16="http://schemas.microsoft.com/office/drawing/2014/main" id="{66D4172F-3AB7-4DC3-9BA6-B8D3DAE07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654040" y="38185725"/>
          <a:ext cx="1725930" cy="50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219075</xdr:colOff>
      <xdr:row>43</xdr:row>
      <xdr:rowOff>219074</xdr:rowOff>
    </xdr:from>
    <xdr:to>
      <xdr:col>2</xdr:col>
      <xdr:colOff>2031913</xdr:colOff>
      <xdr:row>43</xdr:row>
      <xdr:rowOff>954404</xdr:rowOff>
    </xdr:to>
    <xdr:pic>
      <xdr:nvPicPr>
        <xdr:cNvPr id="57" name="图片 99">
          <a:extLst>
            <a:ext uri="{FF2B5EF4-FFF2-40B4-BE49-F238E27FC236}">
              <a16:creationId xmlns:a16="http://schemas.microsoft.com/office/drawing/2014/main" id="{2206D016-F873-4511-82A5-E2B28A2AF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648325" y="39290624"/>
          <a:ext cx="1812838" cy="735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314325</xdr:colOff>
      <xdr:row>46</xdr:row>
      <xdr:rowOff>266700</xdr:rowOff>
    </xdr:from>
    <xdr:to>
      <xdr:col>2</xdr:col>
      <xdr:colOff>1784575</xdr:colOff>
      <xdr:row>46</xdr:row>
      <xdr:rowOff>941070</xdr:rowOff>
    </xdr:to>
    <xdr:pic>
      <xdr:nvPicPr>
        <xdr:cNvPr id="61" name="图片 98">
          <a:extLst>
            <a:ext uri="{FF2B5EF4-FFF2-40B4-BE49-F238E27FC236}">
              <a16:creationId xmlns:a16="http://schemas.microsoft.com/office/drawing/2014/main" id="{FAAD89D8-A026-4242-9ABD-1868DB087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743575" y="41976675"/>
          <a:ext cx="1470250" cy="674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161925</xdr:colOff>
      <xdr:row>47</xdr:row>
      <xdr:rowOff>333374</xdr:rowOff>
    </xdr:from>
    <xdr:to>
      <xdr:col>2</xdr:col>
      <xdr:colOff>2048531</xdr:colOff>
      <xdr:row>47</xdr:row>
      <xdr:rowOff>931544</xdr:rowOff>
    </xdr:to>
    <xdr:pic>
      <xdr:nvPicPr>
        <xdr:cNvPr id="62" name="图片 106">
          <a:extLst>
            <a:ext uri="{FF2B5EF4-FFF2-40B4-BE49-F238E27FC236}">
              <a16:creationId xmlns:a16="http://schemas.microsoft.com/office/drawing/2014/main" id="{ED5A1BC5-3963-48F1-A1EF-2CBC82606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591175" y="43262549"/>
          <a:ext cx="1886606" cy="598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198120</xdr:colOff>
      <xdr:row>48</xdr:row>
      <xdr:rowOff>304800</xdr:rowOff>
    </xdr:from>
    <xdr:to>
      <xdr:col>2</xdr:col>
      <xdr:colOff>1960245</xdr:colOff>
      <xdr:row>48</xdr:row>
      <xdr:rowOff>1029290</xdr:rowOff>
    </xdr:to>
    <xdr:pic>
      <xdr:nvPicPr>
        <xdr:cNvPr id="64" name="图片 208">
          <a:extLst>
            <a:ext uri="{FF2B5EF4-FFF2-40B4-BE49-F238E27FC236}">
              <a16:creationId xmlns:a16="http://schemas.microsoft.com/office/drawing/2014/main" id="{72139280-6BFA-42F9-A23A-8302A864BE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627370" y="44453175"/>
          <a:ext cx="1762125" cy="724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211454</xdr:colOff>
      <xdr:row>49</xdr:row>
      <xdr:rowOff>438149</xdr:rowOff>
    </xdr:from>
    <xdr:to>
      <xdr:col>2</xdr:col>
      <xdr:colOff>2010257</xdr:colOff>
      <xdr:row>49</xdr:row>
      <xdr:rowOff>925829</xdr:rowOff>
    </xdr:to>
    <xdr:pic>
      <xdr:nvPicPr>
        <xdr:cNvPr id="65" name="图片 112">
          <a:extLst>
            <a:ext uri="{FF2B5EF4-FFF2-40B4-BE49-F238E27FC236}">
              <a16:creationId xmlns:a16="http://schemas.microsoft.com/office/drawing/2014/main" id="{7A8BDBFF-F944-4203-BAD2-1307E97DB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640704" y="45805724"/>
          <a:ext cx="1798803" cy="487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180975</xdr:colOff>
      <xdr:row>50</xdr:row>
      <xdr:rowOff>457199</xdr:rowOff>
    </xdr:from>
    <xdr:to>
      <xdr:col>2</xdr:col>
      <xdr:colOff>2017554</xdr:colOff>
      <xdr:row>50</xdr:row>
      <xdr:rowOff>925829</xdr:rowOff>
    </xdr:to>
    <xdr:pic>
      <xdr:nvPicPr>
        <xdr:cNvPr id="68" name="图片 224">
          <a:extLst>
            <a:ext uri="{FF2B5EF4-FFF2-40B4-BE49-F238E27FC236}">
              <a16:creationId xmlns:a16="http://schemas.microsoft.com/office/drawing/2014/main" id="{651A6471-7BB3-4810-B7E3-34197F73F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610225" y="47043974"/>
          <a:ext cx="1836579" cy="468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285750</xdr:colOff>
      <xdr:row>51</xdr:row>
      <xdr:rowOff>371475</xdr:rowOff>
    </xdr:from>
    <xdr:to>
      <xdr:col>2</xdr:col>
      <xdr:colOff>1941036</xdr:colOff>
      <xdr:row>51</xdr:row>
      <xdr:rowOff>790575</xdr:rowOff>
    </xdr:to>
    <xdr:pic>
      <xdr:nvPicPr>
        <xdr:cNvPr id="70" name="图片 227">
          <a:extLst>
            <a:ext uri="{FF2B5EF4-FFF2-40B4-BE49-F238E27FC236}">
              <a16:creationId xmlns:a16="http://schemas.microsoft.com/office/drawing/2014/main" id="{E40A8F68-6F5B-4F07-9B8D-67B7DE410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715000" y="48177450"/>
          <a:ext cx="1655286" cy="41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57150</xdr:colOff>
      <xdr:row>52</xdr:row>
      <xdr:rowOff>400050</xdr:rowOff>
    </xdr:from>
    <xdr:to>
      <xdr:col>2</xdr:col>
      <xdr:colOff>2124114</xdr:colOff>
      <xdr:row>52</xdr:row>
      <xdr:rowOff>781050</xdr:rowOff>
    </xdr:to>
    <xdr:pic>
      <xdr:nvPicPr>
        <xdr:cNvPr id="72" name="图片 223">
          <a:extLst>
            <a:ext uri="{FF2B5EF4-FFF2-40B4-BE49-F238E27FC236}">
              <a16:creationId xmlns:a16="http://schemas.microsoft.com/office/drawing/2014/main" id="{7C56A049-E685-431A-89B4-669280DEB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486400" y="49425225"/>
          <a:ext cx="2066964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57150</xdr:colOff>
      <xdr:row>53</xdr:row>
      <xdr:rowOff>409574</xdr:rowOff>
    </xdr:from>
    <xdr:to>
      <xdr:col>2</xdr:col>
      <xdr:colOff>2165353</xdr:colOff>
      <xdr:row>53</xdr:row>
      <xdr:rowOff>878204</xdr:rowOff>
    </xdr:to>
    <xdr:pic>
      <xdr:nvPicPr>
        <xdr:cNvPr id="73" name="图片 222">
          <a:extLst>
            <a:ext uri="{FF2B5EF4-FFF2-40B4-BE49-F238E27FC236}">
              <a16:creationId xmlns:a16="http://schemas.microsoft.com/office/drawing/2014/main" id="{C7BFBF67-DD92-45E4-9C7D-9546E74FC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486400" y="50653949"/>
          <a:ext cx="2108203" cy="468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123825</xdr:colOff>
      <xdr:row>55</xdr:row>
      <xdr:rowOff>419100</xdr:rowOff>
    </xdr:from>
    <xdr:to>
      <xdr:col>2</xdr:col>
      <xdr:colOff>2054882</xdr:colOff>
      <xdr:row>55</xdr:row>
      <xdr:rowOff>876300</xdr:rowOff>
    </xdr:to>
    <xdr:pic>
      <xdr:nvPicPr>
        <xdr:cNvPr id="74" name="图片 173">
          <a:extLst>
            <a:ext uri="{FF2B5EF4-FFF2-40B4-BE49-F238E27FC236}">
              <a16:creationId xmlns:a16="http://schemas.microsoft.com/office/drawing/2014/main" id="{60C10BB7-BCF2-40A6-B2FD-8AC5D4F00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64" t="36412" r="13110" b="35067"/>
        <a:stretch>
          <a:fillRect/>
        </a:stretch>
      </xdr:blipFill>
      <xdr:spPr>
        <a:xfrm>
          <a:off x="5553075" y="52082700"/>
          <a:ext cx="1931057" cy="457200"/>
        </a:xfrm>
        <a:prstGeom prst="rect">
          <a:avLst/>
        </a:prstGeom>
      </xdr:spPr>
    </xdr:pic>
    <xdr:clientData/>
  </xdr:twoCellAnchor>
  <xdr:twoCellAnchor>
    <xdr:from>
      <xdr:col>2</xdr:col>
      <xdr:colOff>74294</xdr:colOff>
      <xdr:row>56</xdr:row>
      <xdr:rowOff>438149</xdr:rowOff>
    </xdr:from>
    <xdr:to>
      <xdr:col>2</xdr:col>
      <xdr:colOff>2094396</xdr:colOff>
      <xdr:row>56</xdr:row>
      <xdr:rowOff>922019</xdr:rowOff>
    </xdr:to>
    <xdr:pic>
      <xdr:nvPicPr>
        <xdr:cNvPr id="75" name="图片 174">
          <a:extLst>
            <a:ext uri="{FF2B5EF4-FFF2-40B4-BE49-F238E27FC236}">
              <a16:creationId xmlns:a16="http://schemas.microsoft.com/office/drawing/2014/main" id="{FD3CD29B-44E4-480B-AB0A-551DB1221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2" t="37181" r="13048" b="34419"/>
        <a:stretch>
          <a:fillRect/>
        </a:stretch>
      </xdr:blipFill>
      <xdr:spPr>
        <a:xfrm>
          <a:off x="5503544" y="53320949"/>
          <a:ext cx="2020102" cy="483870"/>
        </a:xfrm>
        <a:prstGeom prst="rect">
          <a:avLst/>
        </a:prstGeom>
      </xdr:spPr>
    </xdr:pic>
    <xdr:clientData/>
  </xdr:twoCellAnchor>
  <xdr:twoCellAnchor editAs="oneCell">
    <xdr:from>
      <xdr:col>2</xdr:col>
      <xdr:colOff>123825</xdr:colOff>
      <xdr:row>58</xdr:row>
      <xdr:rowOff>306608</xdr:rowOff>
    </xdr:from>
    <xdr:to>
      <xdr:col>2</xdr:col>
      <xdr:colOff>2040255</xdr:colOff>
      <xdr:row>58</xdr:row>
      <xdr:rowOff>1085488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AC4C1844-2E40-43BB-A2D7-17EF2E7348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13" t="40956" r="18461" b="36556"/>
        <a:stretch/>
      </xdr:blipFill>
      <xdr:spPr>
        <a:xfrm>
          <a:off x="5553075" y="54608633"/>
          <a:ext cx="1922145" cy="786500"/>
        </a:xfrm>
        <a:prstGeom prst="rect">
          <a:avLst/>
        </a:prstGeom>
      </xdr:spPr>
    </xdr:pic>
    <xdr:clientData/>
  </xdr:twoCellAnchor>
  <xdr:twoCellAnchor editAs="oneCell">
    <xdr:from>
      <xdr:col>2</xdr:col>
      <xdr:colOff>93343</xdr:colOff>
      <xdr:row>59</xdr:row>
      <xdr:rowOff>190076</xdr:rowOff>
    </xdr:from>
    <xdr:to>
      <xdr:col>2</xdr:col>
      <xdr:colOff>2114845</xdr:colOff>
      <xdr:row>59</xdr:row>
      <xdr:rowOff>990600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519134FF-EC11-45D4-9B2B-B7FF0750EA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927" t="39980" r="18596" b="37878"/>
        <a:stretch/>
      </xdr:blipFill>
      <xdr:spPr>
        <a:xfrm>
          <a:off x="5522593" y="55701776"/>
          <a:ext cx="2013882" cy="800524"/>
        </a:xfrm>
        <a:prstGeom prst="rect">
          <a:avLst/>
        </a:prstGeom>
      </xdr:spPr>
    </xdr:pic>
    <xdr:clientData/>
  </xdr:twoCellAnchor>
  <xdr:twoCellAnchor>
    <xdr:from>
      <xdr:col>2</xdr:col>
      <xdr:colOff>247650</xdr:colOff>
      <xdr:row>60</xdr:row>
      <xdr:rowOff>200025</xdr:rowOff>
    </xdr:from>
    <xdr:to>
      <xdr:col>2</xdr:col>
      <xdr:colOff>1927741</xdr:colOff>
      <xdr:row>60</xdr:row>
      <xdr:rowOff>977265</xdr:rowOff>
    </xdr:to>
    <xdr:pic>
      <xdr:nvPicPr>
        <xdr:cNvPr id="80" name="图片 220">
          <a:extLst>
            <a:ext uri="{FF2B5EF4-FFF2-40B4-BE49-F238E27FC236}">
              <a16:creationId xmlns:a16="http://schemas.microsoft.com/office/drawing/2014/main" id="{0C1BE759-0FA4-4200-B10C-30A160847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676900" y="56921400"/>
          <a:ext cx="1680091" cy="777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238125</xdr:colOff>
      <xdr:row>61</xdr:row>
      <xdr:rowOff>257175</xdr:rowOff>
    </xdr:from>
    <xdr:to>
      <xdr:col>2</xdr:col>
      <xdr:colOff>1968403</xdr:colOff>
      <xdr:row>61</xdr:row>
      <xdr:rowOff>981075</xdr:rowOff>
    </xdr:to>
    <xdr:pic>
      <xdr:nvPicPr>
        <xdr:cNvPr id="81" name="图片 219">
          <a:extLst>
            <a:ext uri="{FF2B5EF4-FFF2-40B4-BE49-F238E27FC236}">
              <a16:creationId xmlns:a16="http://schemas.microsoft.com/office/drawing/2014/main" id="{8E3FD156-3461-44BF-9CE0-53C5FADD1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667375" y="58188225"/>
          <a:ext cx="1730278" cy="723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57150</xdr:colOff>
      <xdr:row>62</xdr:row>
      <xdr:rowOff>314325</xdr:rowOff>
    </xdr:from>
    <xdr:to>
      <xdr:col>2</xdr:col>
      <xdr:colOff>2141783</xdr:colOff>
      <xdr:row>62</xdr:row>
      <xdr:rowOff>1114425</xdr:rowOff>
    </xdr:to>
    <xdr:pic>
      <xdr:nvPicPr>
        <xdr:cNvPr id="82" name="图片 218">
          <a:extLst>
            <a:ext uri="{FF2B5EF4-FFF2-40B4-BE49-F238E27FC236}">
              <a16:creationId xmlns:a16="http://schemas.microsoft.com/office/drawing/2014/main" id="{82183F21-B3CE-4B15-8F54-3AEC381D1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486400" y="59455050"/>
          <a:ext cx="2084633" cy="800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55244</xdr:colOff>
      <xdr:row>63</xdr:row>
      <xdr:rowOff>342900</xdr:rowOff>
    </xdr:from>
    <xdr:to>
      <xdr:col>2</xdr:col>
      <xdr:colOff>2140851</xdr:colOff>
      <xdr:row>63</xdr:row>
      <xdr:rowOff>929640</xdr:rowOff>
    </xdr:to>
    <xdr:pic>
      <xdr:nvPicPr>
        <xdr:cNvPr id="83" name="图片 217">
          <a:extLst>
            <a:ext uri="{FF2B5EF4-FFF2-40B4-BE49-F238E27FC236}">
              <a16:creationId xmlns:a16="http://schemas.microsoft.com/office/drawing/2014/main" id="{0B9F28B4-6F95-43BF-9206-F7B7B7D69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484494" y="60693300"/>
          <a:ext cx="2085607" cy="586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95250</xdr:colOff>
      <xdr:row>65</xdr:row>
      <xdr:rowOff>483869</xdr:rowOff>
    </xdr:from>
    <xdr:to>
      <xdr:col>2</xdr:col>
      <xdr:colOff>2124450</xdr:colOff>
      <xdr:row>65</xdr:row>
      <xdr:rowOff>1007744</xdr:rowOff>
    </xdr:to>
    <xdr:pic>
      <xdr:nvPicPr>
        <xdr:cNvPr id="84" name="图片 215">
          <a:extLst>
            <a:ext uri="{FF2B5EF4-FFF2-40B4-BE49-F238E27FC236}">
              <a16:creationId xmlns:a16="http://schemas.microsoft.com/office/drawing/2014/main" id="{35437150-C165-41E7-8200-07473B3ABF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524500" y="63253619"/>
          <a:ext cx="2029200" cy="52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9524</xdr:colOff>
      <xdr:row>64</xdr:row>
      <xdr:rowOff>413384</xdr:rowOff>
    </xdr:from>
    <xdr:to>
      <xdr:col>2</xdr:col>
      <xdr:colOff>2116687</xdr:colOff>
      <xdr:row>64</xdr:row>
      <xdr:rowOff>1049654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39807C12-4838-45CB-82CF-D869240B17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379" t="40230" r="15223" b="40595"/>
        <a:stretch/>
      </xdr:blipFill>
      <xdr:spPr>
        <a:xfrm>
          <a:off x="5438774" y="61973459"/>
          <a:ext cx="2112878" cy="636270"/>
        </a:xfrm>
        <a:prstGeom prst="rect">
          <a:avLst/>
        </a:prstGeom>
      </xdr:spPr>
    </xdr:pic>
    <xdr:clientData/>
  </xdr:twoCellAnchor>
  <xdr:twoCellAnchor>
    <xdr:from>
      <xdr:col>2</xdr:col>
      <xdr:colOff>552450</xdr:colOff>
      <xdr:row>70</xdr:row>
      <xdr:rowOff>161925</xdr:rowOff>
    </xdr:from>
    <xdr:to>
      <xdr:col>2</xdr:col>
      <xdr:colOff>1845412</xdr:colOff>
      <xdr:row>70</xdr:row>
      <xdr:rowOff>1125855</xdr:rowOff>
    </xdr:to>
    <xdr:pic>
      <xdr:nvPicPr>
        <xdr:cNvPr id="92" name="图片 133">
          <a:extLst>
            <a:ext uri="{FF2B5EF4-FFF2-40B4-BE49-F238E27FC236}">
              <a16:creationId xmlns:a16="http://schemas.microsoft.com/office/drawing/2014/main" id="{07CD862D-378C-4395-B2E6-07ACE81E0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981700" y="68189475"/>
          <a:ext cx="1292962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609600</xdr:colOff>
      <xdr:row>72</xdr:row>
      <xdr:rowOff>114300</xdr:rowOff>
    </xdr:from>
    <xdr:to>
      <xdr:col>2</xdr:col>
      <xdr:colOff>1752600</xdr:colOff>
      <xdr:row>73</xdr:row>
      <xdr:rowOff>475161</xdr:rowOff>
    </xdr:to>
    <xdr:pic>
      <xdr:nvPicPr>
        <xdr:cNvPr id="94" name="Picture 43" descr="11111.jpg">
          <a:extLst>
            <a:ext uri="{FF2B5EF4-FFF2-40B4-BE49-F238E27FC236}">
              <a16:creationId xmlns:a16="http://schemas.microsoft.com/office/drawing/2014/main" id="{CEDA9237-36F0-4DD5-9A17-62F157889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8850" y="69551550"/>
          <a:ext cx="1143000" cy="9323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809400</xdr:colOff>
      <xdr:row>75</xdr:row>
      <xdr:rowOff>49034</xdr:rowOff>
    </xdr:from>
    <xdr:to>
      <xdr:col>2</xdr:col>
      <xdr:colOff>1387005</xdr:colOff>
      <xdr:row>75</xdr:row>
      <xdr:rowOff>1159369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4AFA5473-99FB-4A45-8782-5AF0CD23A2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3294" t="22547" r="35606" b="22425"/>
        <a:stretch/>
      </xdr:blipFill>
      <xdr:spPr>
        <a:xfrm>
          <a:off x="6242791" y="70765947"/>
          <a:ext cx="571890" cy="1117955"/>
        </a:xfrm>
        <a:prstGeom prst="rect">
          <a:avLst/>
        </a:prstGeom>
      </xdr:spPr>
    </xdr:pic>
    <xdr:clientData/>
  </xdr:twoCellAnchor>
  <xdr:twoCellAnchor editAs="oneCell">
    <xdr:from>
      <xdr:col>2</xdr:col>
      <xdr:colOff>659379</xdr:colOff>
      <xdr:row>76</xdr:row>
      <xdr:rowOff>45223</xdr:rowOff>
    </xdr:from>
    <xdr:to>
      <xdr:col>2</xdr:col>
      <xdr:colOff>1581860</xdr:colOff>
      <xdr:row>76</xdr:row>
      <xdr:rowOff>1123287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E52371E9-BFD5-4C1C-9C6C-C96D752AAA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67" t="22373" r="23694" b="25007"/>
        <a:stretch/>
      </xdr:blipFill>
      <xdr:spPr>
        <a:xfrm>
          <a:off x="6092770" y="71979680"/>
          <a:ext cx="914861" cy="1089494"/>
        </a:xfrm>
        <a:prstGeom prst="rect">
          <a:avLst/>
        </a:prstGeom>
      </xdr:spPr>
    </xdr:pic>
    <xdr:clientData/>
  </xdr:twoCellAnchor>
  <xdr:twoCellAnchor editAs="oneCell">
    <xdr:from>
      <xdr:col>2</xdr:col>
      <xdr:colOff>125479</xdr:colOff>
      <xdr:row>78</xdr:row>
      <xdr:rowOff>289891</xdr:rowOff>
    </xdr:from>
    <xdr:to>
      <xdr:col>2</xdr:col>
      <xdr:colOff>2110771</xdr:colOff>
      <xdr:row>78</xdr:row>
      <xdr:rowOff>993913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A4839D04-9F67-461B-9787-BBAF41F683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505" t="38570" r="16158" b="39959"/>
        <a:stretch/>
      </xdr:blipFill>
      <xdr:spPr>
        <a:xfrm>
          <a:off x="5558870" y="74858217"/>
          <a:ext cx="1981482" cy="704022"/>
        </a:xfrm>
        <a:prstGeom prst="rect">
          <a:avLst/>
        </a:prstGeom>
      </xdr:spPr>
    </xdr:pic>
    <xdr:clientData/>
  </xdr:twoCellAnchor>
  <xdr:twoCellAnchor editAs="oneCell">
    <xdr:from>
      <xdr:col>2</xdr:col>
      <xdr:colOff>795130</xdr:colOff>
      <xdr:row>80</xdr:row>
      <xdr:rowOff>215348</xdr:rowOff>
    </xdr:from>
    <xdr:to>
      <xdr:col>2</xdr:col>
      <xdr:colOff>1349485</xdr:colOff>
      <xdr:row>80</xdr:row>
      <xdr:rowOff>1049738</xdr:rowOff>
    </xdr:to>
    <xdr:pic>
      <xdr:nvPicPr>
        <xdr:cNvPr id="104" name="Picture 2">
          <a:extLst>
            <a:ext uri="{FF2B5EF4-FFF2-40B4-BE49-F238E27FC236}">
              <a16:creationId xmlns:a16="http://schemas.microsoft.com/office/drawing/2014/main" id="{C7E85FC3-07FD-4B5D-9879-FBF41DF05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8521" y="76191718"/>
          <a:ext cx="548640" cy="8267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335113</xdr:colOff>
      <xdr:row>12</xdr:row>
      <xdr:rowOff>91111</xdr:rowOff>
    </xdr:from>
    <xdr:to>
      <xdr:col>2</xdr:col>
      <xdr:colOff>1920903</xdr:colOff>
      <xdr:row>12</xdr:row>
      <xdr:rowOff>1122627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F23C374C-2F37-4054-91F5-2EE05440A2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84" t="22897" r="9504" b="29965"/>
        <a:stretch/>
      </xdr:blipFill>
      <xdr:spPr>
        <a:xfrm>
          <a:off x="5768504" y="9168850"/>
          <a:ext cx="1574360" cy="1041041"/>
        </a:xfrm>
        <a:prstGeom prst="rect">
          <a:avLst/>
        </a:prstGeom>
      </xdr:spPr>
    </xdr:pic>
    <xdr:clientData/>
  </xdr:twoCellAnchor>
  <xdr:twoCellAnchor>
    <xdr:from>
      <xdr:col>2</xdr:col>
      <xdr:colOff>293913</xdr:colOff>
      <xdr:row>82</xdr:row>
      <xdr:rowOff>304799</xdr:rowOff>
    </xdr:from>
    <xdr:to>
      <xdr:col>2</xdr:col>
      <xdr:colOff>1942862</xdr:colOff>
      <xdr:row>82</xdr:row>
      <xdr:rowOff>1034142</xdr:rowOff>
    </xdr:to>
    <xdr:pic>
      <xdr:nvPicPr>
        <xdr:cNvPr id="58" name="图片 131">
          <a:extLst>
            <a:ext uri="{FF2B5EF4-FFF2-40B4-BE49-F238E27FC236}">
              <a16:creationId xmlns:a16="http://schemas.microsoft.com/office/drawing/2014/main" id="{07AA2ECE-5230-4FD8-A8A9-E9222304F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725884" y="69527056"/>
          <a:ext cx="1648949" cy="72934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304800</xdr:colOff>
      <xdr:row>83</xdr:row>
      <xdr:rowOff>283028</xdr:rowOff>
    </xdr:from>
    <xdr:to>
      <xdr:col>2</xdr:col>
      <xdr:colOff>1937657</xdr:colOff>
      <xdr:row>83</xdr:row>
      <xdr:rowOff>1005253</xdr:rowOff>
    </xdr:to>
    <xdr:pic>
      <xdr:nvPicPr>
        <xdr:cNvPr id="59" name="图片 132">
          <a:extLst>
            <a:ext uri="{FF2B5EF4-FFF2-40B4-BE49-F238E27FC236}">
              <a16:creationId xmlns:a16="http://schemas.microsoft.com/office/drawing/2014/main" id="{A9AAF834-4DEE-418D-8DFF-D0630118B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736771" y="70713599"/>
          <a:ext cx="1632857" cy="722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348343</xdr:colOff>
      <xdr:row>67</xdr:row>
      <xdr:rowOff>228600</xdr:rowOff>
    </xdr:from>
    <xdr:to>
      <xdr:col>2</xdr:col>
      <xdr:colOff>1867147</xdr:colOff>
      <xdr:row>67</xdr:row>
      <xdr:rowOff>892628</xdr:rowOff>
    </xdr:to>
    <xdr:pic>
      <xdr:nvPicPr>
        <xdr:cNvPr id="60" name="图片 213">
          <a:extLst>
            <a:ext uri="{FF2B5EF4-FFF2-40B4-BE49-F238E27FC236}">
              <a16:creationId xmlns:a16="http://schemas.microsoft.com/office/drawing/2014/main" id="{09064B65-F881-4015-A675-B6D1DD498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780314" y="60317743"/>
          <a:ext cx="1518804" cy="66402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65315</xdr:colOff>
      <xdr:row>68</xdr:row>
      <xdr:rowOff>293915</xdr:rowOff>
    </xdr:from>
    <xdr:to>
      <xdr:col>2</xdr:col>
      <xdr:colOff>2125191</xdr:colOff>
      <xdr:row>68</xdr:row>
      <xdr:rowOff>947058</xdr:rowOff>
    </xdr:to>
    <xdr:pic>
      <xdr:nvPicPr>
        <xdr:cNvPr id="66" name="图片 212">
          <a:extLst>
            <a:ext uri="{FF2B5EF4-FFF2-40B4-BE49-F238E27FC236}">
              <a16:creationId xmlns:a16="http://schemas.microsoft.com/office/drawing/2014/main" id="{45125364-A78D-4E75-81C3-2F9217832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497286" y="61591372"/>
          <a:ext cx="2059876" cy="65314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63425</xdr:colOff>
      <xdr:row>44</xdr:row>
      <xdr:rowOff>263225</xdr:rowOff>
    </xdr:from>
    <xdr:to>
      <xdr:col>2</xdr:col>
      <xdr:colOff>2110740</xdr:colOff>
      <xdr:row>44</xdr:row>
      <xdr:rowOff>859042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0A9B7AA-F472-486C-946C-51E5D9DE41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130" b="37510"/>
        <a:stretch/>
      </xdr:blipFill>
      <xdr:spPr>
        <a:xfrm>
          <a:off x="5487072" y="36559078"/>
          <a:ext cx="2039695" cy="599627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7</xdr:col>
      <xdr:colOff>2532528</xdr:colOff>
      <xdr:row>1</xdr:row>
      <xdr:rowOff>1238062</xdr:rowOff>
    </xdr:to>
    <xdr:grpSp>
      <xdr:nvGrpSpPr>
        <xdr:cNvPr id="34" name="Group 33">
          <a:extLst>
            <a:ext uri="{FF2B5EF4-FFF2-40B4-BE49-F238E27FC236}">
              <a16:creationId xmlns:a16="http://schemas.microsoft.com/office/drawing/2014/main" id="{174E23D4-156F-3DA7-514E-27B5F1E29812}"/>
            </a:ext>
          </a:extLst>
        </xdr:cNvPr>
        <xdr:cNvGrpSpPr/>
      </xdr:nvGrpSpPr>
      <xdr:grpSpPr>
        <a:xfrm>
          <a:off x="0" y="0"/>
          <a:ext cx="15139146" cy="1652680"/>
          <a:chOff x="11206" y="44824"/>
          <a:chExt cx="12437408" cy="1652680"/>
        </a:xfrm>
      </xdr:grpSpPr>
      <xdr:pic>
        <xdr:nvPicPr>
          <xdr:cNvPr id="4" name="Picture 3">
            <a:extLst>
              <a:ext uri="{FF2B5EF4-FFF2-40B4-BE49-F238E27FC236}">
                <a16:creationId xmlns:a16="http://schemas.microsoft.com/office/drawing/2014/main" id="{E17D4BE1-07BA-44E9-A669-BED66074BF8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824368" y="614288"/>
            <a:ext cx="1517373" cy="551124"/>
          </a:xfrm>
          <a:prstGeom prst="rect">
            <a:avLst/>
          </a:prstGeom>
        </xdr:spPr>
      </xdr:pic>
      <xdr:grpSp>
        <xdr:nvGrpSpPr>
          <xdr:cNvPr id="2" name="Group 1">
            <a:extLst>
              <a:ext uri="{FF2B5EF4-FFF2-40B4-BE49-F238E27FC236}">
                <a16:creationId xmlns:a16="http://schemas.microsoft.com/office/drawing/2014/main" id="{D1DD8B82-B24C-4BF4-AF9E-8EF788CD2B3A}"/>
              </a:ext>
            </a:extLst>
          </xdr:cNvPr>
          <xdr:cNvGrpSpPr/>
        </xdr:nvGrpSpPr>
        <xdr:grpSpPr>
          <a:xfrm>
            <a:off x="11206" y="44824"/>
            <a:ext cx="12437408" cy="1652680"/>
            <a:chOff x="0" y="0"/>
            <a:chExt cx="10382250" cy="1815352"/>
          </a:xfrm>
        </xdr:grpSpPr>
        <xdr:grpSp>
          <xdr:nvGrpSpPr>
            <xdr:cNvPr id="3" name="Group 2">
              <a:extLst>
                <a:ext uri="{FF2B5EF4-FFF2-40B4-BE49-F238E27FC236}">
                  <a16:creationId xmlns:a16="http://schemas.microsoft.com/office/drawing/2014/main" id="{B2B6D994-8DD8-0F72-2DEE-E070B5E05B45}"/>
                </a:ext>
              </a:extLst>
            </xdr:cNvPr>
            <xdr:cNvGrpSpPr/>
          </xdr:nvGrpSpPr>
          <xdr:grpSpPr>
            <a:xfrm>
              <a:off x="0" y="0"/>
              <a:ext cx="10382250" cy="1815352"/>
              <a:chOff x="0" y="0"/>
              <a:chExt cx="18351500" cy="2444750"/>
            </a:xfrm>
          </xdr:grpSpPr>
          <xdr:grpSp>
            <xdr:nvGrpSpPr>
              <xdr:cNvPr id="11" name="Group 89">
                <a:extLst>
                  <a:ext uri="{FF2B5EF4-FFF2-40B4-BE49-F238E27FC236}">
                    <a16:creationId xmlns:a16="http://schemas.microsoft.com/office/drawing/2014/main" id="{BEDA2A13-3797-BBAD-D670-A4C6D0A85FB0}"/>
                  </a:ext>
                </a:extLst>
              </xdr:cNvPr>
              <xdr:cNvGrpSpPr>
                <a:grpSpLocks/>
              </xdr:cNvGrpSpPr>
            </xdr:nvGrpSpPr>
            <xdr:grpSpPr bwMode="auto">
              <a:xfrm>
                <a:off x="0" y="0"/>
                <a:ext cx="18351500" cy="2444750"/>
                <a:chOff x="-52085" y="34494"/>
                <a:chExt cx="9750188" cy="1678781"/>
              </a:xfrm>
            </xdr:grpSpPr>
            <xdr:grpSp>
              <xdr:nvGrpSpPr>
                <xdr:cNvPr id="13" name="Group 90">
                  <a:extLst>
                    <a:ext uri="{FF2B5EF4-FFF2-40B4-BE49-F238E27FC236}">
                      <a16:creationId xmlns:a16="http://schemas.microsoft.com/office/drawing/2014/main" id="{67BE7FB5-835F-C966-7F85-77185DA3A0B1}"/>
                    </a:ext>
                  </a:extLst>
                </xdr:cNvPr>
                <xdr:cNvGrpSpPr>
                  <a:grpSpLocks/>
                </xdr:cNvGrpSpPr>
              </xdr:nvGrpSpPr>
              <xdr:grpSpPr bwMode="auto">
                <a:xfrm>
                  <a:off x="-52085" y="34494"/>
                  <a:ext cx="9750188" cy="1678781"/>
                  <a:chOff x="-72200" y="45011"/>
                  <a:chExt cx="13515584" cy="2190674"/>
                </a:xfrm>
              </xdr:grpSpPr>
              <xdr:pic>
                <xdr:nvPicPr>
                  <xdr:cNvPr id="16" name="Picture 92">
                    <a:extLst>
                      <a:ext uri="{FF2B5EF4-FFF2-40B4-BE49-F238E27FC236}">
                        <a16:creationId xmlns:a16="http://schemas.microsoft.com/office/drawing/2014/main" id="{BA5F359A-490A-0C03-AC34-BDCBE5AEAE40}"/>
                      </a:ext>
                    </a:extLst>
                  </xdr:cNvPr>
                  <xdr:cNvPicPr>
                    <a:picLocks noChangeAspect="1"/>
                  </xdr:cNvPicPr>
                </xdr:nvPicPr>
                <xdr:blipFill>
                  <a:blip xmlns:r="http://schemas.openxmlformats.org/officeDocument/2006/relationships" r:embed="rId63" cstate="print">
                    <a:extLst>
                      <a:ext uri="{28A0092B-C50C-407E-A947-70E740481C1C}">
                        <a14:useLocalDpi xmlns:a14="http://schemas.microsoft.com/office/drawing/2010/main" val="0"/>
                      </a:ext>
                    </a:extLst>
                  </a:blip>
                  <a:srcRect/>
                  <a:stretch>
                    <a:fillRect/>
                  </a:stretch>
                </xdr:blipFill>
                <xdr:spPr bwMode="auto">
                  <a:xfrm>
                    <a:off x="4212238" y="179408"/>
                    <a:ext cx="3048000" cy="411956"/>
                  </a:xfrm>
                  <a:prstGeom prst="rect">
                    <a:avLst/>
                  </a:prstGeom>
                  <a:noFill/>
                  <a:ln>
                    <a:noFill/>
                  </a:ln>
                  <a:extLst>
                    <a:ext uri="{909E8E84-426E-40DD-AFC4-6F175D3DCCD1}">
                      <a14:hiddenFill xmlns:a14="http://schemas.microsoft.com/office/drawing/2010/main">
                        <a:solidFill>
                          <a:srgbClr val="FFFFFF"/>
                        </a:solidFill>
                      </a14:hiddenFill>
                    </a:ext>
                    <a:ext uri="{91240B29-F687-4F45-9708-019B960494DF}">
                      <a14:hiddenLine xmlns:a14="http://schemas.microsoft.com/office/drawing/2010/main" w="9525">
                        <a:solidFill>
                          <a:srgbClr val="000000"/>
                        </a:solidFill>
                        <a:miter lim="800000"/>
                        <a:headEnd/>
                        <a:tailEnd/>
                      </a14:hiddenLine>
                    </a:ext>
                  </a:extLst>
                </xdr:spPr>
              </xdr:pic>
              <xdr:grpSp>
                <xdr:nvGrpSpPr>
                  <xdr:cNvPr id="19" name="Group 93">
                    <a:extLst>
                      <a:ext uri="{FF2B5EF4-FFF2-40B4-BE49-F238E27FC236}">
                        <a16:creationId xmlns:a16="http://schemas.microsoft.com/office/drawing/2014/main" id="{77D19D0B-8C6F-0EEF-A383-5709CA5C3AAE}"/>
                      </a:ext>
                    </a:extLst>
                  </xdr:cNvPr>
                  <xdr:cNvGrpSpPr>
                    <a:grpSpLocks/>
                  </xdr:cNvGrpSpPr>
                </xdr:nvGrpSpPr>
                <xdr:grpSpPr bwMode="auto">
                  <a:xfrm>
                    <a:off x="-72200" y="45011"/>
                    <a:ext cx="13515584" cy="2190674"/>
                    <a:chOff x="-72200" y="45011"/>
                    <a:chExt cx="13515584" cy="2190674"/>
                  </a:xfrm>
                </xdr:grpSpPr>
                <xdr:grpSp>
                  <xdr:nvGrpSpPr>
                    <xdr:cNvPr id="21" name="Group 94">
                      <a:extLst>
                        <a:ext uri="{FF2B5EF4-FFF2-40B4-BE49-F238E27FC236}">
                          <a16:creationId xmlns:a16="http://schemas.microsoft.com/office/drawing/2014/main" id="{C2A639E5-B921-637A-9338-E65D3DF75CEA}"/>
                        </a:ext>
                      </a:extLst>
                    </xdr:cNvPr>
                    <xdr:cNvGrpSpPr>
                      <a:grpSpLocks/>
                    </xdr:cNvGrpSpPr>
                  </xdr:nvGrpSpPr>
                  <xdr:grpSpPr bwMode="auto">
                    <a:xfrm>
                      <a:off x="-72200" y="45011"/>
                      <a:ext cx="13515584" cy="2190674"/>
                      <a:chOff x="-62330" y="38859"/>
                      <a:chExt cx="11668124" cy="1891229"/>
                    </a:xfrm>
                  </xdr:grpSpPr>
                  <xdr:sp macro="" textlink="">
                    <xdr:nvSpPr>
                      <xdr:cNvPr id="24" name="Rectangle 23">
                        <a:extLst>
                          <a:ext uri="{FF2B5EF4-FFF2-40B4-BE49-F238E27FC236}">
                            <a16:creationId xmlns:a16="http://schemas.microsoft.com/office/drawing/2014/main" id="{87276D49-26F9-A16D-5224-3C92D6EE03D1}"/>
                          </a:ext>
                        </a:extLst>
                      </xdr:cNvPr>
                      <xdr:cNvSpPr/>
                    </xdr:nvSpPr>
                    <xdr:spPr bwMode="auto">
                      <a:xfrm>
                        <a:off x="-62330" y="38859"/>
                        <a:ext cx="11668124" cy="1891229"/>
                      </a:xfrm>
                      <a:prstGeom prst="rect">
                        <a:avLst/>
                      </a:prstGeom>
                      <a:noFill/>
                      <a:ln>
                        <a:solidFill>
                          <a:schemeClr val="accent6">
                            <a:lumMod val="50000"/>
                          </a:schemeClr>
                        </a:solidFill>
                      </a:ln>
                    </xdr:spPr>
                    <xdr:style>
                      <a:lnRef idx="2">
                        <a:schemeClr val="accent1">
                          <a:shade val="50000"/>
                        </a:schemeClr>
                      </a:lnRef>
                      <a:fillRef idx="1">
                        <a:schemeClr val="accent1"/>
                      </a:fillRef>
                      <a:effectRef idx="0">
                        <a:schemeClr val="accent1"/>
                      </a:effectRef>
                      <a:fontRef idx="minor">
                        <a:schemeClr val="lt1"/>
                      </a:fontRef>
                    </xdr:style>
                    <xdr:txBody>
                      <a:bodyPr wrap="square" rtlCol="0" anchor="ctr"/>
                      <a:lstStyle/>
                      <a:p>
                        <a:endParaRPr lang="en-US"/>
                      </a:p>
                    </xdr:txBody>
                  </xdr:sp>
                  <xdr:sp macro="" textlink="">
                    <xdr:nvSpPr>
                      <xdr:cNvPr id="25" name="TextBox 3">
                        <a:extLst>
                          <a:ext uri="{FF2B5EF4-FFF2-40B4-BE49-F238E27FC236}">
                            <a16:creationId xmlns:a16="http://schemas.microsoft.com/office/drawing/2014/main" id="{778BE73E-6057-F7D0-9E31-1A3C885705AE}"/>
                          </a:ext>
                        </a:extLst>
                      </xdr:cNvPr>
                      <xdr:cNvSpPr txBox="1"/>
                    </xdr:nvSpPr>
                    <xdr:spPr bwMode="auto">
                      <a:xfrm>
                        <a:off x="-5301" y="932203"/>
                        <a:ext cx="10721444" cy="237592"/>
                      </a:xfrm>
                      <a:prstGeom prst="rect">
                        <a:avLst/>
                      </a:prstGeom>
                      <a:noFill/>
                    </xdr:spPr>
                    <xdr:txBody>
                      <a:bodyPr wrap="square" rtlCol="0">
                        <a:noAutofit/>
                      </a:bodyPr>
                      <a:lstStyle>
                        <a:defPPr>
                          <a:defRPr lang="en-US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pPr>
                          <a:lnSpc>
                            <a:spcPts val="1500"/>
                          </a:lnSpc>
                        </a:pPr>
                        <a:r>
                          <a:rPr lang="en-US" sz="1800" b="1" spc="300">
                            <a:solidFill>
                              <a:srgbClr val="C00000"/>
                            </a:solidFill>
                            <a:latin typeface="Times New Roman" panose="02020603050405020304" pitchFamily="18" charset="0"/>
                            <a:ea typeface="Open Sans Extrabold" panose="020B0906030804020204" pitchFamily="34" charset="0"/>
                            <a:cs typeface="Times New Roman" panose="02020603050405020304" pitchFamily="18" charset="0"/>
                          </a:rPr>
                          <a:t>CÔNG TY TNHH ÁNH</a:t>
                        </a:r>
                        <a:r>
                          <a:rPr lang="en-US" sz="1800" b="1" spc="300" baseline="0">
                            <a:solidFill>
                              <a:srgbClr val="C00000"/>
                            </a:solidFill>
                            <a:latin typeface="Times New Roman" panose="02020603050405020304" pitchFamily="18" charset="0"/>
                            <a:ea typeface="Open Sans Extrabold" panose="020B0906030804020204" pitchFamily="34" charset="0"/>
                            <a:cs typeface="Times New Roman" panose="02020603050405020304" pitchFamily="18" charset="0"/>
                          </a:rPr>
                          <a:t> NGUYỆT CƯỜNG</a:t>
                        </a:r>
                      </a:p>
                      <a:p>
                        <a:pPr>
                          <a:lnSpc>
                            <a:spcPts val="1500"/>
                          </a:lnSpc>
                        </a:pPr>
                        <a:endParaRPr lang="en-US" sz="1200">
                          <a:solidFill>
                            <a:srgbClr val="C00000"/>
                          </a:solidFill>
                          <a:latin typeface="Times New Roman" pitchFamily="18" charset="0"/>
                          <a:cs typeface="Times New Roman" pitchFamily="18" charset="0"/>
                        </a:endParaRPr>
                      </a:p>
                      <a:p>
                        <a:pPr>
                          <a:lnSpc>
                            <a:spcPts val="1300"/>
                          </a:lnSpc>
                        </a:pPr>
                        <a:endParaRPr lang="en-US" sz="1200">
                          <a:solidFill>
                            <a:srgbClr val="C00000"/>
                          </a:solidFill>
                          <a:latin typeface="Times New Roman" pitchFamily="18" charset="0"/>
                          <a:cs typeface="Times New Roman" pitchFamily="18" charset="0"/>
                        </a:endParaRPr>
                      </a:p>
                    </xdr:txBody>
                  </xdr:sp>
                  <xdr:sp macro="" textlink="">
                    <xdr:nvSpPr>
                      <xdr:cNvPr id="26" name="TextBox 3">
                        <a:extLst>
                          <a:ext uri="{FF2B5EF4-FFF2-40B4-BE49-F238E27FC236}">
                            <a16:creationId xmlns:a16="http://schemas.microsoft.com/office/drawing/2014/main" id="{5044F838-35A6-3BAE-ACF9-B582852950A5}"/>
                          </a:ext>
                        </a:extLst>
                      </xdr:cNvPr>
                      <xdr:cNvSpPr txBox="1"/>
                    </xdr:nvSpPr>
                    <xdr:spPr bwMode="auto">
                      <a:xfrm>
                        <a:off x="-5301" y="1283839"/>
                        <a:ext cx="10721444" cy="190073"/>
                      </a:xfrm>
                      <a:prstGeom prst="rect">
                        <a:avLst/>
                      </a:prstGeom>
                      <a:noFill/>
                    </xdr:spPr>
                    <xdr:txBody>
                      <a:bodyPr wrap="square" rtlCol="0">
                        <a:noAutofit/>
                      </a:bodyPr>
                      <a:lstStyle>
                        <a:defPPr>
                          <a:defRPr lang="en-US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pPr>
                          <a:lnSpc>
                            <a:spcPts val="1300"/>
                          </a:lnSpc>
                        </a:pPr>
                        <a:r>
                          <a:rPr lang="en-US" sz="1600" b="1">
                            <a:latin typeface="Times New Roman" pitchFamily="18" charset="0"/>
                            <a:cs typeface="Times New Roman" pitchFamily="18" charset="0"/>
                          </a:rPr>
                          <a:t>VPGD:</a:t>
                        </a:r>
                        <a:r>
                          <a:rPr lang="en-US" sz="1600">
                            <a:latin typeface="Times New Roman" pitchFamily="18" charset="0"/>
                            <a:cs typeface="Times New Roman" pitchFamily="18" charset="0"/>
                          </a:rPr>
                          <a:t> K137</a:t>
                        </a:r>
                        <a:r>
                          <a:rPr lang="en-US" sz="1600" baseline="0">
                            <a:latin typeface="Times New Roman" pitchFamily="18" charset="0"/>
                            <a:cs typeface="Times New Roman" pitchFamily="18" charset="0"/>
                          </a:rPr>
                          <a:t> Đặng Huy Tá - Hòa Minh - Liên Chiểu - Đà nẵng</a:t>
                        </a:r>
                      </a:p>
                      <a:p>
                        <a:pPr>
                          <a:lnSpc>
                            <a:spcPts val="1300"/>
                          </a:lnSpc>
                        </a:pPr>
                        <a:endParaRPr lang="en-US" sz="1200">
                          <a:latin typeface="Times New Roman" pitchFamily="18" charset="0"/>
                          <a:cs typeface="Times New Roman" pitchFamily="18" charset="0"/>
                        </a:endParaRPr>
                      </a:p>
                      <a:p>
                        <a:pPr>
                          <a:lnSpc>
                            <a:spcPts val="1300"/>
                          </a:lnSpc>
                        </a:pPr>
                        <a:endParaRPr lang="en-US" sz="1200">
                          <a:latin typeface="Times New Roman" pitchFamily="18" charset="0"/>
                          <a:cs typeface="Times New Roman" pitchFamily="18" charset="0"/>
                        </a:endParaRPr>
                      </a:p>
                    </xdr:txBody>
                  </xdr:sp>
                  <xdr:sp macro="" textlink="">
                    <xdr:nvSpPr>
                      <xdr:cNvPr id="33" name="TextBox 3">
                        <a:extLst>
                          <a:ext uri="{FF2B5EF4-FFF2-40B4-BE49-F238E27FC236}">
                            <a16:creationId xmlns:a16="http://schemas.microsoft.com/office/drawing/2014/main" id="{7929EC2A-8F6F-4D98-2A22-F46646D577D5}"/>
                          </a:ext>
                        </a:extLst>
                      </xdr:cNvPr>
                      <xdr:cNvSpPr txBox="1"/>
                    </xdr:nvSpPr>
                    <xdr:spPr bwMode="auto">
                      <a:xfrm>
                        <a:off x="-5301" y="1578452"/>
                        <a:ext cx="10721444" cy="209081"/>
                      </a:xfrm>
                      <a:prstGeom prst="rect">
                        <a:avLst/>
                      </a:prstGeom>
                      <a:noFill/>
                    </xdr:spPr>
                    <xdr:txBody>
                      <a:bodyPr wrap="square" rtlCol="0">
                        <a:noAutofit/>
                      </a:bodyPr>
                      <a:lstStyle>
                        <a:defPPr>
                          <a:defRPr lang="en-US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pPr>
                          <a:lnSpc>
                            <a:spcPts val="1300"/>
                          </a:lnSpc>
                        </a:pPr>
                        <a:r>
                          <a:rPr lang="en-US" sz="1600">
                            <a:latin typeface="Times New Roman" pitchFamily="18" charset="0"/>
                            <a:cs typeface="Times New Roman" pitchFamily="18" charset="0"/>
                          </a:rPr>
                          <a:t>Tel: </a:t>
                        </a:r>
                        <a:r>
                          <a:rPr lang="en-US" sz="1600" b="1">
                            <a:latin typeface="Times New Roman" pitchFamily="18" charset="0"/>
                            <a:cs typeface="Times New Roman" pitchFamily="18" charset="0"/>
                          </a:rPr>
                          <a:t>0915.878.525</a:t>
                        </a:r>
                        <a:r>
                          <a:rPr lang="en-US" sz="1600">
                            <a:latin typeface="Times New Roman" pitchFamily="18" charset="0"/>
                            <a:cs typeface="Times New Roman" pitchFamily="18" charset="0"/>
                          </a:rPr>
                          <a:t> | Web: </a:t>
                        </a:r>
                        <a:r>
                          <a:rPr lang="en-US" sz="1600" b="1">
                            <a:latin typeface="Times New Roman" pitchFamily="18" charset="0"/>
                            <a:cs typeface="Times New Roman" pitchFamily="18" charset="0"/>
                          </a:rPr>
                          <a:t>anhnguyetcuong.vn</a:t>
                        </a:r>
                        <a:r>
                          <a:rPr lang="en-US" sz="1600">
                            <a:latin typeface="Times New Roman" pitchFamily="18" charset="0"/>
                            <a:cs typeface="Times New Roman" pitchFamily="18" charset="0"/>
                          </a:rPr>
                          <a:t> | Email: anhnguyetcuong@gmail.com</a:t>
                        </a:r>
                        <a:endParaRPr lang="en-US" sz="1200">
                          <a:latin typeface="Times New Roman" pitchFamily="18" charset="0"/>
                          <a:cs typeface="Times New Roman" pitchFamily="18" charset="0"/>
                        </a:endParaRPr>
                      </a:p>
                      <a:p>
                        <a:pPr>
                          <a:lnSpc>
                            <a:spcPts val="1300"/>
                          </a:lnSpc>
                        </a:pPr>
                        <a:endParaRPr lang="en-US" sz="1200">
                          <a:latin typeface="Times New Roman" pitchFamily="18" charset="0"/>
                          <a:cs typeface="Times New Roman" pitchFamily="18" charset="0"/>
                        </a:endParaRPr>
                      </a:p>
                    </xdr:txBody>
                  </xdr:sp>
                </xdr:grpSp>
                <xdr:pic>
                  <xdr:nvPicPr>
                    <xdr:cNvPr id="22" name="Picture 95">
                      <a:extLst>
                        <a:ext uri="{FF2B5EF4-FFF2-40B4-BE49-F238E27FC236}">
                          <a16:creationId xmlns:a16="http://schemas.microsoft.com/office/drawing/2014/main" id="{F97071BE-C70E-B0A3-0F96-C9669537C734}"/>
                        </a:ext>
                      </a:extLst>
                    </xdr:cNvPr>
                    <xdr:cNvPicPr>
                      <a:picLocks noChangeAspect="1"/>
                    </xdr:cNvPicPr>
                  </xdr:nvPicPr>
                  <xdr:blipFill>
                    <a:blip xmlns:r="http://schemas.openxmlformats.org/officeDocument/2006/relationships" r:embed="rId64" cstate="print">
                      <a:extLst>
                        <a:ext uri="{28A0092B-C50C-407E-A947-70E740481C1C}">
                          <a14:useLocalDpi xmlns:a14="http://schemas.microsoft.com/office/drawing/2010/main" val="0"/>
                        </a:ext>
                      </a:extLst>
                    </a:blip>
                    <a:srcRect/>
                    <a:stretch>
                      <a:fillRect/>
                    </a:stretch>
                  </xdr:blipFill>
                  <xdr:spPr bwMode="auto">
                    <a:xfrm>
                      <a:off x="7350245" y="177925"/>
                      <a:ext cx="2171571" cy="547262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  <a:extLst>
                      <a:ext uri="{909E8E84-426E-40DD-AFC4-6F175D3DCCD1}">
                        <a14:hiddenFill xmlns:a14="http://schemas.microsoft.com/office/drawing/2010/main">
                          <a:solidFill>
                            <a:srgbClr val="FFFFFF"/>
                          </a:solidFill>
                        </a14:hiddenFill>
                      </a:ext>
                      <a:ext uri="{91240B29-F687-4F45-9708-019B960494DF}">
                        <a14:hiddenLine xmlns:a14="http://schemas.microsoft.com/office/drawing/2010/main" w="9525">
                          <a:solidFill>
                            <a:srgbClr val="000000"/>
                          </a:solidFill>
                          <a:miter lim="800000"/>
                          <a:headEnd/>
                          <a:tailEnd/>
                        </a14:hiddenLine>
                      </a:ext>
                    </a:extLst>
                  </xdr:spPr>
                </xdr:pic>
              </xdr:grpSp>
            </xdr:grpSp>
            <xdr:pic>
              <xdr:nvPicPr>
                <xdr:cNvPr id="14" name="Picture 41" descr="Xoa fon.png">
                  <a:extLst>
                    <a:ext uri="{FF2B5EF4-FFF2-40B4-BE49-F238E27FC236}">
                      <a16:creationId xmlns:a16="http://schemas.microsoft.com/office/drawing/2014/main" id="{B46C96EF-C8D8-80A2-B3E3-6FE4D4BC17DA}"/>
                    </a:ext>
                  </a:extLst>
                </xdr:cNvPr>
                <xdr:cNvPicPr>
                  <a:picLocks noChangeAspect="1"/>
                </xdr:cNvPicPr>
              </xdr:nvPicPr>
              <xdr:blipFill>
                <a:blip xmlns:r="http://schemas.openxmlformats.org/officeDocument/2006/relationships" r:embed="rId65" cstate="print">
                  <a:extLst>
                    <a:ext uri="{28A0092B-C50C-407E-A947-70E740481C1C}">
                      <a14:useLocalDpi xmlns:a14="http://schemas.microsoft.com/office/drawing/2010/main" val="0"/>
                    </a:ext>
                  </a:extLst>
                </a:blip>
                <a:srcRect/>
                <a:stretch>
                  <a:fillRect/>
                </a:stretch>
              </xdr:blipFill>
              <xdr:spPr bwMode="auto">
                <a:xfrm>
                  <a:off x="154782" y="59531"/>
                  <a:ext cx="1226002" cy="642257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:a14="http://schemas.microsoft.com/office/drawing/2010/main">
                      <a:solidFill>
                        <a:srgbClr val="FFFFFF"/>
                      </a:solidFill>
                    </a14:hiddenFill>
                  </a:ext>
                  <a:ext uri="{91240B29-F687-4F45-9708-019B960494DF}">
                    <a14:hiddenLine xmlns:a14="http://schemas.microsoft.com/office/drawing/2010/main" w="9525">
                      <a:solidFill>
                        <a:srgbClr val="000000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</xdr:pic>
          </xdr:grpSp>
          <xdr:pic>
            <xdr:nvPicPr>
              <xdr:cNvPr id="12" name="Picture 11">
                <a:extLst>
                  <a:ext uri="{FF2B5EF4-FFF2-40B4-BE49-F238E27FC236}">
                    <a16:creationId xmlns:a16="http://schemas.microsoft.com/office/drawing/2014/main" id="{E96D1433-2B9F-C3FB-A141-F3A792D413BB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66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tretch>
                <a:fillRect/>
              </a:stretch>
            </xdr:blipFill>
            <xdr:spPr>
              <a:xfrm>
                <a:off x="13303250" y="79375"/>
                <a:ext cx="4910450" cy="731497"/>
              </a:xfrm>
              <a:prstGeom prst="rect">
                <a:avLst/>
              </a:prstGeom>
            </xdr:spPr>
          </xdr:pic>
        </xdr:grpSp>
        <xdr:pic>
          <xdr:nvPicPr>
            <xdr:cNvPr id="7" name="Picture 6">
              <a:extLst>
                <a:ext uri="{FF2B5EF4-FFF2-40B4-BE49-F238E27FC236}">
                  <a16:creationId xmlns:a16="http://schemas.microsoft.com/office/drawing/2014/main" id="{B5195F7B-8ED4-116D-8CCB-C6AC429AF258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7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5943600" y="438150"/>
              <a:ext cx="1323975" cy="992981"/>
            </a:xfrm>
            <a:prstGeom prst="rect">
              <a:avLst/>
            </a:prstGeom>
          </xdr:spPr>
        </xdr:pic>
        <xdr:pic>
          <xdr:nvPicPr>
            <xdr:cNvPr id="10" name="Picture 9">
              <a:extLst>
                <a:ext uri="{FF2B5EF4-FFF2-40B4-BE49-F238E27FC236}">
                  <a16:creationId xmlns:a16="http://schemas.microsoft.com/office/drawing/2014/main" id="{107DE145-8E42-ED3E-3FE7-D1E484FB402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8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7424231" y="714376"/>
              <a:ext cx="1502910" cy="466724"/>
            </a:xfrm>
            <a:prstGeom prst="rect">
              <a:avLst/>
            </a:prstGeom>
          </xdr:spPr>
        </xdr:pic>
      </xdr:grp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389291</xdr:colOff>
      <xdr:row>6</xdr:row>
      <xdr:rowOff>1763469</xdr:rowOff>
    </xdr:from>
    <xdr:to>
      <xdr:col>2</xdr:col>
      <xdr:colOff>1677072</xdr:colOff>
      <xdr:row>8</xdr:row>
      <xdr:rowOff>74294</xdr:rowOff>
    </xdr:to>
    <xdr:pic>
      <xdr:nvPicPr>
        <xdr:cNvPr id="7" name="Picture 1">
          <a:extLst>
            <a:ext uri="{FF2B5EF4-FFF2-40B4-BE49-F238E27FC236}">
              <a16:creationId xmlns:a16="http://schemas.microsoft.com/office/drawing/2014/main" id="{7272DC39-35E9-407B-A201-0E919A73FD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78" r="23636"/>
        <a:stretch/>
      </xdr:blipFill>
      <xdr:spPr bwMode="auto">
        <a:xfrm>
          <a:off x="4400997" y="4273587"/>
          <a:ext cx="1287781" cy="175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543149</xdr:colOff>
      <xdr:row>8</xdr:row>
      <xdr:rowOff>278465</xdr:rowOff>
    </xdr:from>
    <xdr:to>
      <xdr:col>2</xdr:col>
      <xdr:colOff>1618802</xdr:colOff>
      <xdr:row>8</xdr:row>
      <xdr:rowOff>1622836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53530702-F4EB-4E64-BFB6-B5386EAD3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4184" y="6141383"/>
          <a:ext cx="1079463" cy="1340561"/>
        </a:xfrm>
        <a:prstGeom prst="rect">
          <a:avLst/>
        </a:prstGeom>
      </xdr:spPr>
    </xdr:pic>
    <xdr:clientData/>
  </xdr:twoCellAnchor>
  <xdr:twoCellAnchor editAs="oneCell">
    <xdr:from>
      <xdr:col>2</xdr:col>
      <xdr:colOff>406436</xdr:colOff>
      <xdr:row>6</xdr:row>
      <xdr:rowOff>28015</xdr:rowOff>
    </xdr:from>
    <xdr:to>
      <xdr:col>2</xdr:col>
      <xdr:colOff>1696122</xdr:colOff>
      <xdr:row>7</xdr:row>
      <xdr:rowOff>95923</xdr:rowOff>
    </xdr:to>
    <xdr:pic>
      <xdr:nvPicPr>
        <xdr:cNvPr id="9" name="Picture 1">
          <a:extLst>
            <a:ext uri="{FF2B5EF4-FFF2-40B4-BE49-F238E27FC236}">
              <a16:creationId xmlns:a16="http://schemas.microsoft.com/office/drawing/2014/main" id="{28AB1EFD-D8E5-44F3-80DB-5633E20CC0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78" r="23636"/>
        <a:stretch/>
      </xdr:blipFill>
      <xdr:spPr bwMode="auto">
        <a:xfrm>
          <a:off x="4418142" y="2538133"/>
          <a:ext cx="1293496" cy="1744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403412</xdr:colOff>
      <xdr:row>10</xdr:row>
      <xdr:rowOff>134470</xdr:rowOff>
    </xdr:from>
    <xdr:to>
      <xdr:col>2</xdr:col>
      <xdr:colOff>1813112</xdr:colOff>
      <xdr:row>10</xdr:row>
      <xdr:rowOff>1654660</xdr:rowOff>
    </xdr:to>
    <xdr:pic>
      <xdr:nvPicPr>
        <xdr:cNvPr id="12" name="Picture 2">
          <a:extLst>
            <a:ext uri="{FF2B5EF4-FFF2-40B4-BE49-F238E27FC236}">
              <a16:creationId xmlns:a16="http://schemas.microsoft.com/office/drawing/2014/main" id="{5FA8378A-8AA9-4BF3-A68C-C1A048235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18" y="7888941"/>
          <a:ext cx="1409700" cy="15106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470648</xdr:colOff>
      <xdr:row>11</xdr:row>
      <xdr:rowOff>56173</xdr:rowOff>
    </xdr:from>
    <xdr:to>
      <xdr:col>2</xdr:col>
      <xdr:colOff>1735232</xdr:colOff>
      <xdr:row>12</xdr:row>
      <xdr:rowOff>40891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ED54FBDA-D6E0-466D-B5EF-ACAEEDDC0F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95" r="28050"/>
        <a:stretch/>
      </xdr:blipFill>
      <xdr:spPr>
        <a:xfrm>
          <a:off x="4000501" y="9491526"/>
          <a:ext cx="1260774" cy="1665600"/>
        </a:xfrm>
        <a:prstGeom prst="rect">
          <a:avLst/>
        </a:prstGeom>
      </xdr:spPr>
    </xdr:pic>
    <xdr:clientData/>
  </xdr:twoCellAnchor>
  <xdr:twoCellAnchor editAs="oneCell">
    <xdr:from>
      <xdr:col>2</xdr:col>
      <xdr:colOff>440839</xdr:colOff>
      <xdr:row>13</xdr:row>
      <xdr:rowOff>59614</xdr:rowOff>
    </xdr:from>
    <xdr:to>
      <xdr:col>2</xdr:col>
      <xdr:colOff>1826560</xdr:colOff>
      <xdr:row>13</xdr:row>
      <xdr:rowOff>1658471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84431DB7-ACD8-4731-A71A-D2235C7B8E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432" t="21774" r="25004" b="23002"/>
        <a:stretch/>
      </xdr:blipFill>
      <xdr:spPr>
        <a:xfrm>
          <a:off x="3970692" y="11377555"/>
          <a:ext cx="1385721" cy="1598857"/>
        </a:xfrm>
        <a:prstGeom prst="rect">
          <a:avLst/>
        </a:prstGeom>
      </xdr:spPr>
    </xdr:pic>
    <xdr:clientData/>
  </xdr:twoCellAnchor>
  <xdr:twoCellAnchor editAs="oneCell">
    <xdr:from>
      <xdr:col>2</xdr:col>
      <xdr:colOff>235323</xdr:colOff>
      <xdr:row>15</xdr:row>
      <xdr:rowOff>112059</xdr:rowOff>
    </xdr:from>
    <xdr:to>
      <xdr:col>2</xdr:col>
      <xdr:colOff>1882588</xdr:colOff>
      <xdr:row>15</xdr:row>
      <xdr:rowOff>1546188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1E139A30-C772-4871-A21A-37E6D74AFA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19" t="16120" r="11185" b="14061"/>
        <a:stretch/>
      </xdr:blipFill>
      <xdr:spPr>
        <a:xfrm>
          <a:off x="3765176" y="13312588"/>
          <a:ext cx="1651075" cy="1441749"/>
        </a:xfrm>
        <a:prstGeom prst="rect">
          <a:avLst/>
        </a:prstGeom>
      </xdr:spPr>
    </xdr:pic>
    <xdr:clientData/>
  </xdr:twoCellAnchor>
  <xdr:twoCellAnchor editAs="oneCell">
    <xdr:from>
      <xdr:col>2</xdr:col>
      <xdr:colOff>280147</xdr:colOff>
      <xdr:row>16</xdr:row>
      <xdr:rowOff>123265</xdr:rowOff>
    </xdr:from>
    <xdr:to>
      <xdr:col>2</xdr:col>
      <xdr:colOff>1923602</xdr:colOff>
      <xdr:row>16</xdr:row>
      <xdr:rowOff>1561204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E248BAAF-ED2E-45F2-B6E1-14475AE76F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19" t="16120" r="11185" b="14061"/>
        <a:stretch/>
      </xdr:blipFill>
      <xdr:spPr>
        <a:xfrm>
          <a:off x="3810000" y="15004677"/>
          <a:ext cx="1647265" cy="1437939"/>
        </a:xfrm>
        <a:prstGeom prst="rect">
          <a:avLst/>
        </a:prstGeom>
      </xdr:spPr>
    </xdr:pic>
    <xdr:clientData/>
  </xdr:twoCellAnchor>
  <xdr:twoCellAnchor>
    <xdr:from>
      <xdr:col>2</xdr:col>
      <xdr:colOff>246530</xdr:colOff>
      <xdr:row>18</xdr:row>
      <xdr:rowOff>282051</xdr:rowOff>
    </xdr:from>
    <xdr:to>
      <xdr:col>2</xdr:col>
      <xdr:colOff>1760081</xdr:colOff>
      <xdr:row>18</xdr:row>
      <xdr:rowOff>1482985</xdr:rowOff>
    </xdr:to>
    <xdr:pic>
      <xdr:nvPicPr>
        <xdr:cNvPr id="23" name="图片 1" descr="C:\Users\taoji\Desktop\公众号\产品图\IC7-原图.pngIC7-原图">
          <a:extLst>
            <a:ext uri="{FF2B5EF4-FFF2-40B4-BE49-F238E27FC236}">
              <a16:creationId xmlns:a16="http://schemas.microsoft.com/office/drawing/2014/main" id="{CF122F31-D05C-4BC0-828D-7F03BAD14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21435" t="16194" r="21534" b="15347"/>
        <a:stretch>
          <a:fillRect/>
        </a:stretch>
      </xdr:blipFill>
      <xdr:spPr>
        <a:xfrm>
          <a:off x="3776383" y="17046051"/>
          <a:ext cx="1513551" cy="120093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381000</xdr:colOff>
      <xdr:row>20</xdr:row>
      <xdr:rowOff>313765</xdr:rowOff>
    </xdr:from>
    <xdr:to>
      <xdr:col>2</xdr:col>
      <xdr:colOff>1845945</xdr:colOff>
      <xdr:row>20</xdr:row>
      <xdr:rowOff>1426285</xdr:rowOff>
    </xdr:to>
    <xdr:pic>
      <xdr:nvPicPr>
        <xdr:cNvPr id="24" name="Picture 3">
          <a:extLst>
            <a:ext uri="{FF2B5EF4-FFF2-40B4-BE49-F238E27FC236}">
              <a16:creationId xmlns:a16="http://schemas.microsoft.com/office/drawing/2014/main" id="{02B6B872-A60B-4245-8EC4-62C619534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0853" y="18949147"/>
          <a:ext cx="147447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324971</xdr:colOff>
      <xdr:row>21</xdr:row>
      <xdr:rowOff>300442</xdr:rowOff>
    </xdr:from>
    <xdr:to>
      <xdr:col>2</xdr:col>
      <xdr:colOff>1921921</xdr:colOff>
      <xdr:row>21</xdr:row>
      <xdr:rowOff>1427517</xdr:rowOff>
    </xdr:to>
    <xdr:pic>
      <xdr:nvPicPr>
        <xdr:cNvPr id="27" name="Picture 5">
          <a:extLst>
            <a:ext uri="{FF2B5EF4-FFF2-40B4-BE49-F238E27FC236}">
              <a16:creationId xmlns:a16="http://schemas.microsoft.com/office/drawing/2014/main" id="{EEFBDACE-1E94-4C51-BCC3-ED622EE76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4824" y="20616707"/>
          <a:ext cx="1600760" cy="11308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324970</xdr:colOff>
      <xdr:row>22</xdr:row>
      <xdr:rowOff>381000</xdr:rowOff>
    </xdr:from>
    <xdr:to>
      <xdr:col>2</xdr:col>
      <xdr:colOff>1845160</xdr:colOff>
      <xdr:row>22</xdr:row>
      <xdr:rowOff>1504950</xdr:rowOff>
    </xdr:to>
    <xdr:pic>
      <xdr:nvPicPr>
        <xdr:cNvPr id="29" name="Picture 4">
          <a:extLst>
            <a:ext uri="{FF2B5EF4-FFF2-40B4-BE49-F238E27FC236}">
              <a16:creationId xmlns:a16="http://schemas.microsoft.com/office/drawing/2014/main" id="{E5437415-1F2B-49BD-81C1-38EA7C6E2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4823" y="22378147"/>
          <a:ext cx="152400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268942</xdr:colOff>
      <xdr:row>23</xdr:row>
      <xdr:rowOff>392206</xdr:rowOff>
    </xdr:from>
    <xdr:to>
      <xdr:col>2</xdr:col>
      <xdr:colOff>1731982</xdr:colOff>
      <xdr:row>23</xdr:row>
      <xdr:rowOff>1506631</xdr:rowOff>
    </xdr:to>
    <xdr:pic>
      <xdr:nvPicPr>
        <xdr:cNvPr id="30" name="Picture 19">
          <a:extLst>
            <a:ext uri="{FF2B5EF4-FFF2-40B4-BE49-F238E27FC236}">
              <a16:creationId xmlns:a16="http://schemas.microsoft.com/office/drawing/2014/main" id="{8D85CB18-0A96-4BB9-8328-5561FA219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8795" y="24070235"/>
          <a:ext cx="147637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291352</xdr:colOff>
      <xdr:row>24</xdr:row>
      <xdr:rowOff>425824</xdr:rowOff>
    </xdr:from>
    <xdr:to>
      <xdr:col>2</xdr:col>
      <xdr:colOff>1775347</xdr:colOff>
      <xdr:row>24</xdr:row>
      <xdr:rowOff>1540249</xdr:rowOff>
    </xdr:to>
    <xdr:pic>
      <xdr:nvPicPr>
        <xdr:cNvPr id="31" name="Picture 20">
          <a:extLst>
            <a:ext uri="{FF2B5EF4-FFF2-40B4-BE49-F238E27FC236}">
              <a16:creationId xmlns:a16="http://schemas.microsoft.com/office/drawing/2014/main" id="{0C5650D4-66C4-4A41-B4BF-192B77134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21205" y="25784736"/>
          <a:ext cx="147637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291352</xdr:colOff>
      <xdr:row>26</xdr:row>
      <xdr:rowOff>369794</xdr:rowOff>
    </xdr:from>
    <xdr:to>
      <xdr:col>2</xdr:col>
      <xdr:colOff>1693432</xdr:colOff>
      <xdr:row>26</xdr:row>
      <xdr:rowOff>1501364</xdr:rowOff>
    </xdr:to>
    <xdr:pic>
      <xdr:nvPicPr>
        <xdr:cNvPr id="32" name="Picture 1">
          <a:extLst>
            <a:ext uri="{FF2B5EF4-FFF2-40B4-BE49-F238E27FC236}">
              <a16:creationId xmlns:a16="http://schemas.microsoft.com/office/drawing/2014/main" id="{30F53818-2D6B-42BE-B93E-EBE6E2916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78940" y="27611294"/>
          <a:ext cx="13906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459441</xdr:colOff>
      <xdr:row>27</xdr:row>
      <xdr:rowOff>324971</xdr:rowOff>
    </xdr:from>
    <xdr:to>
      <xdr:col>2</xdr:col>
      <xdr:colOff>1846281</xdr:colOff>
      <xdr:row>27</xdr:row>
      <xdr:rowOff>1448921</xdr:rowOff>
    </xdr:to>
    <xdr:pic>
      <xdr:nvPicPr>
        <xdr:cNvPr id="33" name="Picture 16">
          <a:extLst>
            <a:ext uri="{FF2B5EF4-FFF2-40B4-BE49-F238E27FC236}">
              <a16:creationId xmlns:a16="http://schemas.microsoft.com/office/drawing/2014/main" id="{C3BD79C8-D6C1-449A-9DEF-024D2EAA64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7029" y="29236147"/>
          <a:ext cx="13906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78441</xdr:colOff>
      <xdr:row>29</xdr:row>
      <xdr:rowOff>181199</xdr:rowOff>
    </xdr:from>
    <xdr:to>
      <xdr:col>2</xdr:col>
      <xdr:colOff>1936409</xdr:colOff>
      <xdr:row>29</xdr:row>
      <xdr:rowOff>1447464</xdr:rowOff>
    </xdr:to>
    <xdr:pic>
      <xdr:nvPicPr>
        <xdr:cNvPr id="34" name="图片 79">
          <a:extLst>
            <a:ext uri="{FF2B5EF4-FFF2-40B4-BE49-F238E27FC236}">
              <a16:creationId xmlns:a16="http://schemas.microsoft.com/office/drawing/2014/main" id="{07A54CCC-C641-4AB4-A3B7-4AC79CB7C4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t="15799" b="23350"/>
        <a:stretch>
          <a:fillRect/>
        </a:stretch>
      </xdr:blipFill>
      <xdr:spPr>
        <a:xfrm>
          <a:off x="3866029" y="30963758"/>
          <a:ext cx="1857968" cy="1266265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0</xdr:row>
      <xdr:rowOff>152400</xdr:rowOff>
    </xdr:from>
    <xdr:to>
      <xdr:col>8</xdr:col>
      <xdr:colOff>2252382</xdr:colOff>
      <xdr:row>1</xdr:row>
      <xdr:rowOff>1064558</xdr:rowOff>
    </xdr:to>
    <xdr:grpSp>
      <xdr:nvGrpSpPr>
        <xdr:cNvPr id="4" name="Group 3">
          <a:extLst>
            <a:ext uri="{FF2B5EF4-FFF2-40B4-BE49-F238E27FC236}">
              <a16:creationId xmlns:a16="http://schemas.microsoft.com/office/drawing/2014/main" id="{70E39210-1645-4346-8CCF-3BDAA37F59B4}"/>
            </a:ext>
          </a:extLst>
        </xdr:cNvPr>
        <xdr:cNvGrpSpPr/>
      </xdr:nvGrpSpPr>
      <xdr:grpSpPr>
        <a:xfrm>
          <a:off x="152400" y="152400"/>
          <a:ext cx="12767982" cy="1326776"/>
          <a:chOff x="11206" y="44824"/>
          <a:chExt cx="12437408" cy="1652680"/>
        </a:xfrm>
      </xdr:grpSpPr>
      <xdr:pic>
        <xdr:nvPicPr>
          <xdr:cNvPr id="5" name="Picture 4">
            <a:extLst>
              <a:ext uri="{FF2B5EF4-FFF2-40B4-BE49-F238E27FC236}">
                <a16:creationId xmlns:a16="http://schemas.microsoft.com/office/drawing/2014/main" id="{CC4E6F65-E829-4F6C-E992-21C00C5290D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824368" y="614288"/>
            <a:ext cx="1517373" cy="551124"/>
          </a:xfrm>
          <a:prstGeom prst="rect">
            <a:avLst/>
          </a:prstGeom>
        </xdr:spPr>
      </xdr:pic>
      <xdr:grpSp>
        <xdr:nvGrpSpPr>
          <xdr:cNvPr id="6" name="Group 5">
            <a:extLst>
              <a:ext uri="{FF2B5EF4-FFF2-40B4-BE49-F238E27FC236}">
                <a16:creationId xmlns:a16="http://schemas.microsoft.com/office/drawing/2014/main" id="{7C658826-EE74-AC3F-C61C-572C45E1AF8B}"/>
              </a:ext>
            </a:extLst>
          </xdr:cNvPr>
          <xdr:cNvGrpSpPr/>
        </xdr:nvGrpSpPr>
        <xdr:grpSpPr>
          <a:xfrm>
            <a:off x="11206" y="44824"/>
            <a:ext cx="12437408" cy="1652680"/>
            <a:chOff x="0" y="0"/>
            <a:chExt cx="10382250" cy="1815352"/>
          </a:xfrm>
        </xdr:grpSpPr>
        <xdr:grpSp>
          <xdr:nvGrpSpPr>
            <xdr:cNvPr id="8" name="Group 7">
              <a:extLst>
                <a:ext uri="{FF2B5EF4-FFF2-40B4-BE49-F238E27FC236}">
                  <a16:creationId xmlns:a16="http://schemas.microsoft.com/office/drawing/2014/main" id="{67D98D89-D344-9BE7-C24E-4B227E0711E0}"/>
                </a:ext>
              </a:extLst>
            </xdr:cNvPr>
            <xdr:cNvGrpSpPr/>
          </xdr:nvGrpSpPr>
          <xdr:grpSpPr>
            <a:xfrm>
              <a:off x="0" y="0"/>
              <a:ext cx="10382250" cy="1815352"/>
              <a:chOff x="0" y="0"/>
              <a:chExt cx="18351500" cy="2444750"/>
            </a:xfrm>
          </xdr:grpSpPr>
          <xdr:grpSp>
            <xdr:nvGrpSpPr>
              <xdr:cNvPr id="15" name="Group 89">
                <a:extLst>
                  <a:ext uri="{FF2B5EF4-FFF2-40B4-BE49-F238E27FC236}">
                    <a16:creationId xmlns:a16="http://schemas.microsoft.com/office/drawing/2014/main" id="{049BCF99-5136-AFDF-124D-8297F4D2507E}"/>
                  </a:ext>
                </a:extLst>
              </xdr:cNvPr>
              <xdr:cNvGrpSpPr>
                <a:grpSpLocks/>
              </xdr:cNvGrpSpPr>
            </xdr:nvGrpSpPr>
            <xdr:grpSpPr bwMode="auto">
              <a:xfrm>
                <a:off x="0" y="0"/>
                <a:ext cx="18351500" cy="2444750"/>
                <a:chOff x="-52085" y="34494"/>
                <a:chExt cx="9750188" cy="1678781"/>
              </a:xfrm>
            </xdr:grpSpPr>
            <xdr:grpSp>
              <xdr:nvGrpSpPr>
                <xdr:cNvPr id="17" name="Group 90">
                  <a:extLst>
                    <a:ext uri="{FF2B5EF4-FFF2-40B4-BE49-F238E27FC236}">
                      <a16:creationId xmlns:a16="http://schemas.microsoft.com/office/drawing/2014/main" id="{57A727BC-9FBD-26FE-D98D-71CE9D5BB914}"/>
                    </a:ext>
                  </a:extLst>
                </xdr:cNvPr>
                <xdr:cNvGrpSpPr>
                  <a:grpSpLocks/>
                </xdr:cNvGrpSpPr>
              </xdr:nvGrpSpPr>
              <xdr:grpSpPr bwMode="auto">
                <a:xfrm>
                  <a:off x="-52085" y="34494"/>
                  <a:ext cx="9750188" cy="1678781"/>
                  <a:chOff x="-72200" y="45011"/>
                  <a:chExt cx="13515584" cy="2190674"/>
                </a:xfrm>
              </xdr:grpSpPr>
              <xdr:pic>
                <xdr:nvPicPr>
                  <xdr:cNvPr id="20" name="Picture 92">
                    <a:extLst>
                      <a:ext uri="{FF2B5EF4-FFF2-40B4-BE49-F238E27FC236}">
                        <a16:creationId xmlns:a16="http://schemas.microsoft.com/office/drawing/2014/main" id="{76480C59-43D6-DA7A-AA62-9C1F0078387C}"/>
                      </a:ext>
                    </a:extLst>
                  </xdr:cNvPr>
                  <xdr:cNvPicPr>
                    <a:picLocks noChangeAspect="1"/>
                  </xdr:cNvPicPr>
                </xdr:nvPicPr>
                <xdr:blipFill>
                  <a:blip xmlns:r="http://schemas.openxmlformats.org/officeDocument/2006/relationships" r:embed="rId18" cstate="print">
                    <a:extLst>
                      <a:ext uri="{28A0092B-C50C-407E-A947-70E740481C1C}">
                        <a14:useLocalDpi xmlns:a14="http://schemas.microsoft.com/office/drawing/2010/main" val="0"/>
                      </a:ext>
                    </a:extLst>
                  </a:blip>
                  <a:srcRect/>
                  <a:stretch>
                    <a:fillRect/>
                  </a:stretch>
                </xdr:blipFill>
                <xdr:spPr bwMode="auto">
                  <a:xfrm>
                    <a:off x="4212238" y="179408"/>
                    <a:ext cx="3048000" cy="411956"/>
                  </a:xfrm>
                  <a:prstGeom prst="rect">
                    <a:avLst/>
                  </a:prstGeom>
                  <a:noFill/>
                  <a:ln>
                    <a:noFill/>
                  </a:ln>
                  <a:extLst>
                    <a:ext uri="{909E8E84-426E-40DD-AFC4-6F175D3DCCD1}">
                      <a14:hiddenFill xmlns:a14="http://schemas.microsoft.com/office/drawing/2010/main">
                        <a:solidFill>
                          <a:srgbClr val="FFFFFF"/>
                        </a:solidFill>
                      </a14:hiddenFill>
                    </a:ext>
                    <a:ext uri="{91240B29-F687-4F45-9708-019B960494DF}">
                      <a14:hiddenLine xmlns:a14="http://schemas.microsoft.com/office/drawing/2010/main" w="9525">
                        <a:solidFill>
                          <a:srgbClr val="000000"/>
                        </a:solidFill>
                        <a:miter lim="800000"/>
                        <a:headEnd/>
                        <a:tailEnd/>
                      </a14:hiddenLine>
                    </a:ext>
                  </a:extLst>
                </xdr:spPr>
              </xdr:pic>
              <xdr:grpSp>
                <xdr:nvGrpSpPr>
                  <xdr:cNvPr id="25" name="Group 93">
                    <a:extLst>
                      <a:ext uri="{FF2B5EF4-FFF2-40B4-BE49-F238E27FC236}">
                        <a16:creationId xmlns:a16="http://schemas.microsoft.com/office/drawing/2014/main" id="{49196ED4-C330-4016-9DAA-583288F0FD04}"/>
                      </a:ext>
                    </a:extLst>
                  </xdr:cNvPr>
                  <xdr:cNvGrpSpPr>
                    <a:grpSpLocks/>
                  </xdr:cNvGrpSpPr>
                </xdr:nvGrpSpPr>
                <xdr:grpSpPr bwMode="auto">
                  <a:xfrm>
                    <a:off x="-72200" y="45011"/>
                    <a:ext cx="13515584" cy="2190674"/>
                    <a:chOff x="-72200" y="45011"/>
                    <a:chExt cx="13515584" cy="2190674"/>
                  </a:xfrm>
                </xdr:grpSpPr>
                <xdr:grpSp>
                  <xdr:nvGrpSpPr>
                    <xdr:cNvPr id="35" name="Group 94">
                      <a:extLst>
                        <a:ext uri="{FF2B5EF4-FFF2-40B4-BE49-F238E27FC236}">
                          <a16:creationId xmlns:a16="http://schemas.microsoft.com/office/drawing/2014/main" id="{A28F485C-50A2-5643-9AB5-91A500780512}"/>
                        </a:ext>
                      </a:extLst>
                    </xdr:cNvPr>
                    <xdr:cNvGrpSpPr>
                      <a:grpSpLocks/>
                    </xdr:cNvGrpSpPr>
                  </xdr:nvGrpSpPr>
                  <xdr:grpSpPr bwMode="auto">
                    <a:xfrm>
                      <a:off x="-72200" y="45011"/>
                      <a:ext cx="13515584" cy="2190674"/>
                      <a:chOff x="-62330" y="38859"/>
                      <a:chExt cx="11668124" cy="1891229"/>
                    </a:xfrm>
                  </xdr:grpSpPr>
                  <xdr:sp macro="" textlink="">
                    <xdr:nvSpPr>
                      <xdr:cNvPr id="37" name="Rectangle 36">
                        <a:extLst>
                          <a:ext uri="{FF2B5EF4-FFF2-40B4-BE49-F238E27FC236}">
                            <a16:creationId xmlns:a16="http://schemas.microsoft.com/office/drawing/2014/main" id="{A9C072C3-D756-9750-F518-7FD7100C8D32}"/>
                          </a:ext>
                        </a:extLst>
                      </xdr:cNvPr>
                      <xdr:cNvSpPr/>
                    </xdr:nvSpPr>
                    <xdr:spPr bwMode="auto">
                      <a:xfrm>
                        <a:off x="-62330" y="38859"/>
                        <a:ext cx="11668124" cy="1891229"/>
                      </a:xfrm>
                      <a:prstGeom prst="rect">
                        <a:avLst/>
                      </a:prstGeom>
                      <a:noFill/>
                      <a:ln>
                        <a:solidFill>
                          <a:schemeClr val="accent6">
                            <a:lumMod val="50000"/>
                          </a:schemeClr>
                        </a:solidFill>
                      </a:ln>
                    </xdr:spPr>
                    <xdr:style>
                      <a:lnRef idx="2">
                        <a:schemeClr val="accent1">
                          <a:shade val="50000"/>
                        </a:schemeClr>
                      </a:lnRef>
                      <a:fillRef idx="1">
                        <a:schemeClr val="accent1"/>
                      </a:fillRef>
                      <a:effectRef idx="0">
                        <a:schemeClr val="accent1"/>
                      </a:effectRef>
                      <a:fontRef idx="minor">
                        <a:schemeClr val="lt1"/>
                      </a:fontRef>
                    </xdr:style>
                    <xdr:txBody>
                      <a:bodyPr wrap="square" rtlCol="0" anchor="ctr"/>
                      <a:lstStyle/>
                      <a:p>
                        <a:endParaRPr lang="en-US"/>
                      </a:p>
                    </xdr:txBody>
                  </xdr:sp>
                  <xdr:sp macro="" textlink="">
                    <xdr:nvSpPr>
                      <xdr:cNvPr id="38" name="TextBox 3">
                        <a:extLst>
                          <a:ext uri="{FF2B5EF4-FFF2-40B4-BE49-F238E27FC236}">
                            <a16:creationId xmlns:a16="http://schemas.microsoft.com/office/drawing/2014/main" id="{9B1AC774-204E-C991-88A2-7703A40F0117}"/>
                          </a:ext>
                        </a:extLst>
                      </xdr:cNvPr>
                      <xdr:cNvSpPr txBox="1"/>
                    </xdr:nvSpPr>
                    <xdr:spPr bwMode="auto">
                      <a:xfrm>
                        <a:off x="-5301" y="932203"/>
                        <a:ext cx="10721444" cy="237592"/>
                      </a:xfrm>
                      <a:prstGeom prst="rect">
                        <a:avLst/>
                      </a:prstGeom>
                      <a:noFill/>
                    </xdr:spPr>
                    <xdr:txBody>
                      <a:bodyPr wrap="square" rtlCol="0">
                        <a:noAutofit/>
                      </a:bodyPr>
                      <a:lstStyle>
                        <a:defPPr>
                          <a:defRPr lang="en-US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pPr>
                          <a:lnSpc>
                            <a:spcPts val="1500"/>
                          </a:lnSpc>
                        </a:pPr>
                        <a:r>
                          <a:rPr lang="en-US" sz="1800" b="1" spc="300">
                            <a:solidFill>
                              <a:srgbClr val="C00000"/>
                            </a:solidFill>
                            <a:latin typeface="Times New Roman" panose="02020603050405020304" pitchFamily="18" charset="0"/>
                            <a:ea typeface="Open Sans Extrabold" panose="020B0906030804020204" pitchFamily="34" charset="0"/>
                            <a:cs typeface="Times New Roman" panose="02020603050405020304" pitchFamily="18" charset="0"/>
                          </a:rPr>
                          <a:t>CÔNG TY TNHH ÁNH</a:t>
                        </a:r>
                        <a:r>
                          <a:rPr lang="en-US" sz="1800" b="1" spc="300" baseline="0">
                            <a:solidFill>
                              <a:srgbClr val="C00000"/>
                            </a:solidFill>
                            <a:latin typeface="Times New Roman" panose="02020603050405020304" pitchFamily="18" charset="0"/>
                            <a:ea typeface="Open Sans Extrabold" panose="020B0906030804020204" pitchFamily="34" charset="0"/>
                            <a:cs typeface="Times New Roman" panose="02020603050405020304" pitchFamily="18" charset="0"/>
                          </a:rPr>
                          <a:t> NGUYỆT CƯỜNG</a:t>
                        </a:r>
                      </a:p>
                      <a:p>
                        <a:pPr>
                          <a:lnSpc>
                            <a:spcPts val="1500"/>
                          </a:lnSpc>
                        </a:pPr>
                        <a:endParaRPr lang="en-US" sz="1200">
                          <a:solidFill>
                            <a:srgbClr val="C00000"/>
                          </a:solidFill>
                          <a:latin typeface="Times New Roman" pitchFamily="18" charset="0"/>
                          <a:cs typeface="Times New Roman" pitchFamily="18" charset="0"/>
                        </a:endParaRPr>
                      </a:p>
                      <a:p>
                        <a:pPr>
                          <a:lnSpc>
                            <a:spcPts val="1300"/>
                          </a:lnSpc>
                        </a:pPr>
                        <a:endParaRPr lang="en-US" sz="1200">
                          <a:solidFill>
                            <a:srgbClr val="C00000"/>
                          </a:solidFill>
                          <a:latin typeface="Times New Roman" pitchFamily="18" charset="0"/>
                          <a:cs typeface="Times New Roman" pitchFamily="18" charset="0"/>
                        </a:endParaRPr>
                      </a:p>
                    </xdr:txBody>
                  </xdr:sp>
                  <xdr:sp macro="" textlink="">
                    <xdr:nvSpPr>
                      <xdr:cNvPr id="39" name="TextBox 3">
                        <a:extLst>
                          <a:ext uri="{FF2B5EF4-FFF2-40B4-BE49-F238E27FC236}">
                            <a16:creationId xmlns:a16="http://schemas.microsoft.com/office/drawing/2014/main" id="{160760B8-62E9-4802-D491-7CC4B99BB744}"/>
                          </a:ext>
                        </a:extLst>
                      </xdr:cNvPr>
                      <xdr:cNvSpPr txBox="1"/>
                    </xdr:nvSpPr>
                    <xdr:spPr bwMode="auto">
                      <a:xfrm>
                        <a:off x="-5301" y="1283839"/>
                        <a:ext cx="10721444" cy="190073"/>
                      </a:xfrm>
                      <a:prstGeom prst="rect">
                        <a:avLst/>
                      </a:prstGeom>
                      <a:noFill/>
                    </xdr:spPr>
                    <xdr:txBody>
                      <a:bodyPr wrap="square" rtlCol="0">
                        <a:noAutofit/>
                      </a:bodyPr>
                      <a:lstStyle>
                        <a:defPPr>
                          <a:defRPr lang="en-US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pPr>
                          <a:lnSpc>
                            <a:spcPts val="1300"/>
                          </a:lnSpc>
                        </a:pPr>
                        <a:r>
                          <a:rPr lang="en-US" sz="1600" b="1">
                            <a:latin typeface="Times New Roman" pitchFamily="18" charset="0"/>
                            <a:cs typeface="Times New Roman" pitchFamily="18" charset="0"/>
                          </a:rPr>
                          <a:t>VPGD:</a:t>
                        </a:r>
                        <a:r>
                          <a:rPr lang="en-US" sz="1600">
                            <a:latin typeface="Times New Roman" pitchFamily="18" charset="0"/>
                            <a:cs typeface="Times New Roman" pitchFamily="18" charset="0"/>
                          </a:rPr>
                          <a:t> K137</a:t>
                        </a:r>
                        <a:r>
                          <a:rPr lang="en-US" sz="1600" baseline="0">
                            <a:latin typeface="Times New Roman" pitchFamily="18" charset="0"/>
                            <a:cs typeface="Times New Roman" pitchFamily="18" charset="0"/>
                          </a:rPr>
                          <a:t> Đặng Huy Tá - Hòa Minh - Liên Chiểu - Đà nẵng</a:t>
                        </a:r>
                      </a:p>
                      <a:p>
                        <a:pPr>
                          <a:lnSpc>
                            <a:spcPts val="1300"/>
                          </a:lnSpc>
                        </a:pPr>
                        <a:endParaRPr lang="en-US" sz="1200">
                          <a:latin typeface="Times New Roman" pitchFamily="18" charset="0"/>
                          <a:cs typeface="Times New Roman" pitchFamily="18" charset="0"/>
                        </a:endParaRPr>
                      </a:p>
                      <a:p>
                        <a:pPr>
                          <a:lnSpc>
                            <a:spcPts val="1300"/>
                          </a:lnSpc>
                        </a:pPr>
                        <a:endParaRPr lang="en-US" sz="1200">
                          <a:latin typeface="Times New Roman" pitchFamily="18" charset="0"/>
                          <a:cs typeface="Times New Roman" pitchFamily="18" charset="0"/>
                        </a:endParaRPr>
                      </a:p>
                    </xdr:txBody>
                  </xdr:sp>
                  <xdr:sp macro="" textlink="">
                    <xdr:nvSpPr>
                      <xdr:cNvPr id="40" name="TextBox 3">
                        <a:extLst>
                          <a:ext uri="{FF2B5EF4-FFF2-40B4-BE49-F238E27FC236}">
                            <a16:creationId xmlns:a16="http://schemas.microsoft.com/office/drawing/2014/main" id="{97A3CF47-B102-0521-99B7-6914E9D223B1}"/>
                          </a:ext>
                        </a:extLst>
                      </xdr:cNvPr>
                      <xdr:cNvSpPr txBox="1"/>
                    </xdr:nvSpPr>
                    <xdr:spPr bwMode="auto">
                      <a:xfrm>
                        <a:off x="-5301" y="1578452"/>
                        <a:ext cx="10721444" cy="209081"/>
                      </a:xfrm>
                      <a:prstGeom prst="rect">
                        <a:avLst/>
                      </a:prstGeom>
                      <a:noFill/>
                    </xdr:spPr>
                    <xdr:txBody>
                      <a:bodyPr wrap="square" rtlCol="0">
                        <a:noAutofit/>
                      </a:bodyPr>
                      <a:lstStyle>
                        <a:defPPr>
                          <a:defRPr lang="en-US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pPr>
                          <a:lnSpc>
                            <a:spcPts val="1300"/>
                          </a:lnSpc>
                        </a:pPr>
                        <a:r>
                          <a:rPr lang="en-US" sz="1600">
                            <a:latin typeface="Times New Roman" pitchFamily="18" charset="0"/>
                            <a:cs typeface="Times New Roman" pitchFamily="18" charset="0"/>
                          </a:rPr>
                          <a:t>Tel: </a:t>
                        </a:r>
                        <a:r>
                          <a:rPr lang="en-US" sz="1600" b="1">
                            <a:latin typeface="Times New Roman" pitchFamily="18" charset="0"/>
                            <a:cs typeface="Times New Roman" pitchFamily="18" charset="0"/>
                          </a:rPr>
                          <a:t>0915.878.525</a:t>
                        </a:r>
                        <a:r>
                          <a:rPr lang="en-US" sz="1600">
                            <a:latin typeface="Times New Roman" pitchFamily="18" charset="0"/>
                            <a:cs typeface="Times New Roman" pitchFamily="18" charset="0"/>
                          </a:rPr>
                          <a:t> | Web: </a:t>
                        </a:r>
                        <a:r>
                          <a:rPr lang="en-US" sz="1600" b="1">
                            <a:latin typeface="Times New Roman" pitchFamily="18" charset="0"/>
                            <a:cs typeface="Times New Roman" pitchFamily="18" charset="0"/>
                          </a:rPr>
                          <a:t>anhnguyetcuong.vn</a:t>
                        </a:r>
                        <a:r>
                          <a:rPr lang="en-US" sz="1600">
                            <a:latin typeface="Times New Roman" pitchFamily="18" charset="0"/>
                            <a:cs typeface="Times New Roman" pitchFamily="18" charset="0"/>
                          </a:rPr>
                          <a:t> | Email: anhnguyetcuong@gmail.com</a:t>
                        </a:r>
                        <a:endParaRPr lang="en-US" sz="1200">
                          <a:latin typeface="Times New Roman" pitchFamily="18" charset="0"/>
                          <a:cs typeface="Times New Roman" pitchFamily="18" charset="0"/>
                        </a:endParaRPr>
                      </a:p>
                      <a:p>
                        <a:pPr>
                          <a:lnSpc>
                            <a:spcPts val="1300"/>
                          </a:lnSpc>
                        </a:pPr>
                        <a:endParaRPr lang="en-US" sz="1200">
                          <a:latin typeface="Times New Roman" pitchFamily="18" charset="0"/>
                          <a:cs typeface="Times New Roman" pitchFamily="18" charset="0"/>
                        </a:endParaRPr>
                      </a:p>
                    </xdr:txBody>
                  </xdr:sp>
                </xdr:grpSp>
                <xdr:pic>
                  <xdr:nvPicPr>
                    <xdr:cNvPr id="36" name="Picture 95">
                      <a:extLst>
                        <a:ext uri="{FF2B5EF4-FFF2-40B4-BE49-F238E27FC236}">
                          <a16:creationId xmlns:a16="http://schemas.microsoft.com/office/drawing/2014/main" id="{48DF28EA-6786-64B8-E19D-11B461E3EB50}"/>
                        </a:ext>
                      </a:extLst>
                    </xdr:cNvPr>
                    <xdr:cNvPicPr>
                      <a:picLocks noChangeAspect="1"/>
                    </xdr:cNvPicPr>
                  </xdr:nvPicPr>
                  <xdr:blipFill>
                    <a:blip xmlns:r="http://schemas.openxmlformats.org/officeDocument/2006/relationships" r:embed="rId19" cstate="print">
                      <a:extLst>
                        <a:ext uri="{28A0092B-C50C-407E-A947-70E740481C1C}">
                          <a14:useLocalDpi xmlns:a14="http://schemas.microsoft.com/office/drawing/2010/main" val="0"/>
                        </a:ext>
                      </a:extLst>
                    </a:blip>
                    <a:srcRect/>
                    <a:stretch>
                      <a:fillRect/>
                    </a:stretch>
                  </xdr:blipFill>
                  <xdr:spPr bwMode="auto">
                    <a:xfrm>
                      <a:off x="7350245" y="177925"/>
                      <a:ext cx="2171571" cy="547262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  <a:extLst>
                      <a:ext uri="{909E8E84-426E-40DD-AFC4-6F175D3DCCD1}">
                        <a14:hiddenFill xmlns:a14="http://schemas.microsoft.com/office/drawing/2010/main">
                          <a:solidFill>
                            <a:srgbClr val="FFFFFF"/>
                          </a:solidFill>
                        </a14:hiddenFill>
                      </a:ext>
                      <a:ext uri="{91240B29-F687-4F45-9708-019B960494DF}">
                        <a14:hiddenLine xmlns:a14="http://schemas.microsoft.com/office/drawing/2010/main" w="9525">
                          <a:solidFill>
                            <a:srgbClr val="000000"/>
                          </a:solidFill>
                          <a:miter lim="800000"/>
                          <a:headEnd/>
                          <a:tailEnd/>
                        </a14:hiddenLine>
                      </a:ext>
                    </a:extLst>
                  </xdr:spPr>
                </xdr:pic>
              </xdr:grpSp>
            </xdr:grpSp>
            <xdr:pic>
              <xdr:nvPicPr>
                <xdr:cNvPr id="19" name="Picture 41" descr="Xoa fon.png">
                  <a:extLst>
                    <a:ext uri="{FF2B5EF4-FFF2-40B4-BE49-F238E27FC236}">
                      <a16:creationId xmlns:a16="http://schemas.microsoft.com/office/drawing/2014/main" id="{92BC8E30-1F7C-840C-09A7-7AE2B2BC8FED}"/>
                    </a:ext>
                  </a:extLst>
                </xdr:cNvPr>
                <xdr:cNvPicPr>
                  <a:picLocks noChangeAspect="1"/>
                </xdr:cNvPicPr>
              </xdr:nvPicPr>
              <xdr:blipFill>
                <a:blip xmlns:r="http://schemas.openxmlformats.org/officeDocument/2006/relationships" r:embed="rId20" cstate="print">
                  <a:extLst>
                    <a:ext uri="{28A0092B-C50C-407E-A947-70E740481C1C}">
                      <a14:useLocalDpi xmlns:a14="http://schemas.microsoft.com/office/drawing/2010/main" val="0"/>
                    </a:ext>
                  </a:extLst>
                </a:blip>
                <a:srcRect/>
                <a:stretch>
                  <a:fillRect/>
                </a:stretch>
              </xdr:blipFill>
              <xdr:spPr bwMode="auto">
                <a:xfrm>
                  <a:off x="154782" y="59531"/>
                  <a:ext cx="1226002" cy="642257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:a14="http://schemas.microsoft.com/office/drawing/2010/main">
                      <a:solidFill>
                        <a:srgbClr val="FFFFFF"/>
                      </a:solidFill>
                    </a14:hiddenFill>
                  </a:ext>
                  <a:ext uri="{91240B29-F687-4F45-9708-019B960494DF}">
                    <a14:hiddenLine xmlns:a14="http://schemas.microsoft.com/office/drawing/2010/main" w="9525">
                      <a:solidFill>
                        <a:srgbClr val="000000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</xdr:pic>
          </xdr:grpSp>
          <xdr:pic>
            <xdr:nvPicPr>
              <xdr:cNvPr id="16" name="Picture 15">
                <a:extLst>
                  <a:ext uri="{FF2B5EF4-FFF2-40B4-BE49-F238E27FC236}">
                    <a16:creationId xmlns:a16="http://schemas.microsoft.com/office/drawing/2014/main" id="{608512DF-FFB3-3F5F-6F65-95E5AFD7A303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1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tretch>
                <a:fillRect/>
              </a:stretch>
            </xdr:blipFill>
            <xdr:spPr>
              <a:xfrm>
                <a:off x="13303250" y="79375"/>
                <a:ext cx="4910450" cy="731497"/>
              </a:xfrm>
              <a:prstGeom prst="rect">
                <a:avLst/>
              </a:prstGeom>
            </xdr:spPr>
          </xdr:pic>
        </xdr:grpSp>
        <xdr:pic>
          <xdr:nvPicPr>
            <xdr:cNvPr id="10" name="Picture 9">
              <a:extLst>
                <a:ext uri="{FF2B5EF4-FFF2-40B4-BE49-F238E27FC236}">
                  <a16:creationId xmlns:a16="http://schemas.microsoft.com/office/drawing/2014/main" id="{A982F878-8299-0BDB-6140-C85587B39E8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5943600" y="438150"/>
              <a:ext cx="1323975" cy="992981"/>
            </a:xfrm>
            <a:prstGeom prst="rect">
              <a:avLst/>
            </a:prstGeom>
          </xdr:spPr>
        </xdr:pic>
        <xdr:pic>
          <xdr:nvPicPr>
            <xdr:cNvPr id="11" name="Picture 10">
              <a:extLst>
                <a:ext uri="{FF2B5EF4-FFF2-40B4-BE49-F238E27FC236}">
                  <a16:creationId xmlns:a16="http://schemas.microsoft.com/office/drawing/2014/main" id="{3FBECE0A-F4B2-A1B5-B460-394B35BDC342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3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7424231" y="714376"/>
              <a:ext cx="1502910" cy="466724"/>
            </a:xfrm>
            <a:prstGeom prst="rect">
              <a:avLst/>
            </a:prstGeom>
          </xdr:spPr>
        </xdr:pic>
      </xdr:grpSp>
    </xdr:grpSp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00.png"/></Relationships>
</file>

<file path=xl/richData/rdRichValueTypes.xml><?xml version="1.0" encoding="utf-8"?>
<rvTypesInfo xmlns="http://schemas.microsoft.com/office/spreadsheetml/2017/richdata2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">
  <rv s="0">
    <v>11</v>
  </rv>
</rvData>
</file>

<file path=xl/richData/rdrichvaluestructure.xml><?xml version="1.0" encoding="utf-8"?>
<rvStructures xmlns="http://schemas.microsoft.com/office/spreadsheetml/2017/richdata" count="1">
  <s t="_error">
    <k n="errorType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hyperlink" Target="https://www.tendacn.com/product/specification/TFC100B.html" TargetMode="External"/><Relationship Id="rId1" Type="http://schemas.openxmlformats.org/officeDocument/2006/relationships/hyperlink" Target="https://www.tendacn.com/product/specification/TFC100A.html" TargetMode="External"/><Relationship Id="rId4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static.tenda.com.cn/tdeweb/download/IT6-PRS/IT6-PRS%20datasheet.pdf" TargetMode="External"/><Relationship Id="rId13" Type="http://schemas.openxmlformats.org/officeDocument/2006/relationships/printerSettings" Target="../printerSettings/printerSettings2.bin"/><Relationship Id="rId3" Type="http://schemas.openxmlformats.org/officeDocument/2006/relationships/hyperlink" Target="https://static.tenda.com.cn/tdeweb/download/CP6/CP6v2.0%20Datasheet.pdf" TargetMode="External"/><Relationship Id="rId7" Type="http://schemas.openxmlformats.org/officeDocument/2006/relationships/hyperlink" Target="https://static.tenda.com.cn/tdeweb/download/IT6-LRS/IT6-LRS%20datasheet%20EN.pdf" TargetMode="External"/><Relationship Id="rId12" Type="http://schemas.openxmlformats.org/officeDocument/2006/relationships/hyperlink" Target="https://static.tenda.com.cn/tdeweb/download/K4W-3TC/K4W-3TC_Datasheet.pdf" TargetMode="External"/><Relationship Id="rId2" Type="http://schemas.openxmlformats.org/officeDocument/2006/relationships/hyperlink" Target="https://www.tendacn.com/vn/product/specification/CP7v1.html" TargetMode="External"/><Relationship Id="rId1" Type="http://schemas.openxmlformats.org/officeDocument/2006/relationships/hyperlink" Target="https://www.tendacn.com/vn/product/specification/CP3v22.html" TargetMode="External"/><Relationship Id="rId6" Type="http://schemas.openxmlformats.org/officeDocument/2006/relationships/hyperlink" Target="https://static.tenda.com.cn/tdeweb/download/IT6-LCS/IT6-LCS-EN-Datasheet.pdf" TargetMode="External"/><Relationship Id="rId11" Type="http://schemas.openxmlformats.org/officeDocument/2006/relationships/hyperlink" Target="https://static.tenda.com.cn/tdeweb/download/N3L-8H/N3L-8H%20v1.0%20Datasheet.pdf" TargetMode="External"/><Relationship Id="rId5" Type="http://schemas.openxmlformats.org/officeDocument/2006/relationships/hyperlink" Target="https://static.tenda.com.cn/tdeweb/download/IC6-LRS/IC6-LRS-datasheet.pdf" TargetMode="External"/><Relationship Id="rId10" Type="http://schemas.openxmlformats.org/officeDocument/2006/relationships/hyperlink" Target="https://static.tenda.com.cn/tdeweb/download/IT7-PCS/IT7-PCS%20Datasheet.pdf" TargetMode="External"/><Relationship Id="rId4" Type="http://schemas.openxmlformats.org/officeDocument/2006/relationships/hyperlink" Target="https://www.tendacn.com/vn/product/specification/CT3.html" TargetMode="External"/><Relationship Id="rId9" Type="http://schemas.openxmlformats.org/officeDocument/2006/relationships/hyperlink" Target="https://static.tenda.com.cn/tdeweb/download/IT7-LCS/IT7-LCS-Datasheet.pdf" TargetMode="External"/><Relationship Id="rId14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9000"/>
  </sheetPr>
  <dimension ref="A1:H87"/>
  <sheetViews>
    <sheetView tabSelected="1" zoomScale="85" zoomScaleNormal="85" workbookViewId="0">
      <pane xSplit="1" ySplit="5" topLeftCell="B24" activePane="bottomRight" state="frozen"/>
      <selection pane="topRight" activeCell="B1" sqref="B1"/>
      <selection pane="bottomLeft" activeCell="A6" sqref="A6"/>
      <selection pane="bottomRight" activeCell="E32" sqref="E32"/>
    </sheetView>
  </sheetViews>
  <sheetFormatPr defaultColWidth="14.5703125" defaultRowHeight="15" x14ac:dyDescent="0.25"/>
  <cols>
    <col min="1" max="1" width="15.42578125" style="34" customWidth="1"/>
    <col min="2" max="2" width="63.7109375" style="40" customWidth="1"/>
    <col min="3" max="3" width="32" customWidth="1"/>
    <col min="4" max="5" width="11.7109375" customWidth="1"/>
    <col min="6" max="6" width="8" style="20" customWidth="1"/>
    <col min="7" max="7" width="46.42578125" style="25" customWidth="1"/>
    <col min="8" max="8" width="39.140625" style="51" customWidth="1"/>
  </cols>
  <sheetData>
    <row r="1" spans="1:8" ht="32.450000000000003" customHeight="1" x14ac:dyDescent="0.25">
      <c r="A1" s="110"/>
      <c r="B1" s="110"/>
      <c r="C1" s="111"/>
      <c r="D1" s="110"/>
      <c r="E1" s="110"/>
      <c r="F1" s="110"/>
      <c r="G1" s="118"/>
      <c r="H1" s="118"/>
    </row>
    <row r="2" spans="1:8" ht="105.6" customHeight="1" x14ac:dyDescent="0.25">
      <c r="A2" s="112"/>
      <c r="B2" s="112"/>
      <c r="C2" s="112"/>
      <c r="D2" s="112"/>
      <c r="E2" s="112"/>
      <c r="F2" s="112"/>
      <c r="G2" s="119"/>
      <c r="H2" s="119"/>
    </row>
    <row r="3" spans="1:8" ht="32.25" x14ac:dyDescent="0.25">
      <c r="A3" s="113" t="s">
        <v>0</v>
      </c>
      <c r="B3" s="114"/>
      <c r="C3" s="114"/>
      <c r="D3" s="114"/>
      <c r="E3" s="114"/>
      <c r="F3" s="115"/>
      <c r="G3" s="119"/>
      <c r="H3" s="119"/>
    </row>
    <row r="4" spans="1:8" ht="21" x14ac:dyDescent="0.25">
      <c r="A4" s="116" t="s">
        <v>142</v>
      </c>
      <c r="B4" s="116"/>
      <c r="C4" s="117"/>
      <c r="D4" s="116"/>
      <c r="E4" s="116"/>
      <c r="F4" s="116"/>
      <c r="G4" s="22"/>
      <c r="H4" s="46"/>
    </row>
    <row r="5" spans="1:8" ht="30" x14ac:dyDescent="0.25">
      <c r="A5" s="59" t="s">
        <v>1</v>
      </c>
      <c r="B5" s="61" t="s">
        <v>2</v>
      </c>
      <c r="C5" s="62" t="s">
        <v>184</v>
      </c>
      <c r="D5" s="59" t="s">
        <v>139</v>
      </c>
      <c r="E5" s="59" t="s">
        <v>3</v>
      </c>
      <c r="F5" s="59" t="s">
        <v>4</v>
      </c>
      <c r="G5" s="60" t="s">
        <v>5</v>
      </c>
      <c r="H5" s="60" t="s">
        <v>6</v>
      </c>
    </row>
    <row r="6" spans="1:8" ht="15.75" customHeight="1" x14ac:dyDescent="0.25">
      <c r="A6" s="53"/>
      <c r="B6" s="54" t="s">
        <v>7</v>
      </c>
      <c r="C6" s="55"/>
      <c r="D6" s="56"/>
      <c r="E6" s="56"/>
      <c r="F6" s="57"/>
      <c r="G6" s="58"/>
      <c r="H6" s="47"/>
    </row>
    <row r="7" spans="1:8" ht="79.150000000000006" customHeight="1" x14ac:dyDescent="0.25">
      <c r="A7" s="30" t="s">
        <v>8</v>
      </c>
      <c r="B7" s="39" t="s">
        <v>9</v>
      </c>
      <c r="C7" s="35"/>
      <c r="D7" s="12">
        <v>10000000</v>
      </c>
      <c r="E7" s="12">
        <v>8000000</v>
      </c>
      <c r="F7" s="17">
        <v>15</v>
      </c>
      <c r="G7" s="24"/>
      <c r="H7" s="50" t="str">
        <f>HYPERLINK("https://www.tendacn.com/product/specification/5G03.html", "https://www.tendacn.com/product/specification/5G03.html")</f>
        <v>https://www.tendacn.com/product/specification/5G03.html</v>
      </c>
    </row>
    <row r="8" spans="1:8" ht="15.75" customHeight="1" x14ac:dyDescent="0.25">
      <c r="A8" s="120" t="s">
        <v>10</v>
      </c>
      <c r="B8" s="121"/>
      <c r="C8" s="37"/>
      <c r="D8" s="14"/>
      <c r="E8" s="14"/>
      <c r="F8" s="16"/>
      <c r="G8" s="23"/>
      <c r="H8" s="49"/>
    </row>
    <row r="9" spans="1:8" ht="101.45" customHeight="1" x14ac:dyDescent="0.25">
      <c r="A9" s="31" t="s">
        <v>11</v>
      </c>
      <c r="B9" s="39" t="s">
        <v>12</v>
      </c>
      <c r="C9" s="35"/>
      <c r="D9" s="12">
        <v>995000</v>
      </c>
      <c r="E9" s="12">
        <v>795000</v>
      </c>
      <c r="F9" s="17">
        <v>40</v>
      </c>
      <c r="G9" s="24" t="s">
        <v>151</v>
      </c>
      <c r="H9" s="50" t="str">
        <f>HYPERLINK("https://www.tendacn.com/product/specification/4G05.html", "https://www.tendacn.com/product/specification/4G05.html")</f>
        <v>https://www.tendacn.com/product/specification/4G05.html</v>
      </c>
    </row>
    <row r="10" spans="1:8" ht="15.75" customHeight="1" x14ac:dyDescent="0.25">
      <c r="A10" s="120" t="s">
        <v>13</v>
      </c>
      <c r="B10" s="121"/>
      <c r="C10" s="37"/>
      <c r="D10" s="14"/>
      <c r="E10" s="14"/>
      <c r="F10" s="16"/>
      <c r="G10" s="23"/>
      <c r="H10" s="49"/>
    </row>
    <row r="11" spans="1:8" ht="73.900000000000006" customHeight="1" x14ac:dyDescent="0.25">
      <c r="A11" s="32" t="s">
        <v>143</v>
      </c>
      <c r="B11" s="39" t="s">
        <v>14</v>
      </c>
      <c r="C11" s="35"/>
      <c r="D11" s="12">
        <v>995000</v>
      </c>
      <c r="E11" s="12">
        <v>795000</v>
      </c>
      <c r="F11" s="17">
        <v>60</v>
      </c>
      <c r="G11" s="24" t="s">
        <v>152</v>
      </c>
      <c r="H11" s="50" t="str">
        <f>HYPERLINK("https://www.tendacn.com/product/specification/4G180v4.html", "https://www.tendacn.com/product/specification/4G180v4.html")</f>
        <v>https://www.tendacn.com/product/specification/4G180v4.html</v>
      </c>
    </row>
    <row r="12" spans="1:8" ht="15.75" customHeight="1" x14ac:dyDescent="0.25">
      <c r="A12" s="120" t="s">
        <v>15</v>
      </c>
      <c r="B12" s="121"/>
      <c r="C12" s="37"/>
      <c r="D12" s="14"/>
      <c r="E12" s="14"/>
      <c r="F12" s="16"/>
      <c r="G12" s="23"/>
      <c r="H12" s="49"/>
    </row>
    <row r="13" spans="1:8" ht="96" customHeight="1" x14ac:dyDescent="0.25">
      <c r="A13" s="30" t="s">
        <v>16</v>
      </c>
      <c r="B13" s="39" t="s">
        <v>17</v>
      </c>
      <c r="C13" s="35"/>
      <c r="D13" s="12">
        <v>2065000</v>
      </c>
      <c r="E13" s="12">
        <v>1650000</v>
      </c>
      <c r="F13" s="17">
        <v>6</v>
      </c>
      <c r="G13" s="24" t="s">
        <v>147</v>
      </c>
      <c r="H13" s="50" t="str">
        <f>HYPERLINK("https://www.tendacn.com/product/specification/MW3.html", "https://www.tendacn.com/product/specification/MW3.html")</f>
        <v>https://www.tendacn.com/product/specification/MW3.html</v>
      </c>
    </row>
    <row r="14" spans="1:8" ht="15.75" customHeight="1" x14ac:dyDescent="0.25">
      <c r="A14" s="104" t="s">
        <v>18</v>
      </c>
      <c r="B14" s="105"/>
      <c r="C14" s="38"/>
      <c r="D14" s="15"/>
      <c r="E14" s="15"/>
      <c r="F14" s="18"/>
      <c r="G14" s="23"/>
      <c r="H14" s="49"/>
    </row>
    <row r="15" spans="1:8" ht="98.45" customHeight="1" x14ac:dyDescent="0.25">
      <c r="A15" s="30" t="s">
        <v>19</v>
      </c>
      <c r="B15" s="39" t="s">
        <v>20</v>
      </c>
      <c r="C15" s="35"/>
      <c r="D15" s="12">
        <v>1375000</v>
      </c>
      <c r="E15" s="12">
        <v>1100000</v>
      </c>
      <c r="F15" s="17">
        <v>10</v>
      </c>
      <c r="G15" s="24" t="s">
        <v>150</v>
      </c>
      <c r="H15" s="50" t="str">
        <f>HYPERLINK("https://www.tendacn.com/product/specification/TX12Prov2.html", "https://www.tendacn.com/product/specification/TX12Prov2.html")</f>
        <v>https://www.tendacn.com/product/specification/TX12Prov2.html</v>
      </c>
    </row>
    <row r="16" spans="1:8" ht="98.45" customHeight="1" x14ac:dyDescent="0.25">
      <c r="A16" s="30" t="s">
        <v>21</v>
      </c>
      <c r="B16" s="39" t="s">
        <v>22</v>
      </c>
      <c r="C16" s="35"/>
      <c r="D16" s="12">
        <v>1306000</v>
      </c>
      <c r="E16" s="12">
        <v>1045000</v>
      </c>
      <c r="F16" s="17">
        <v>20</v>
      </c>
      <c r="G16" s="24" t="s">
        <v>150</v>
      </c>
      <c r="H16" s="50" t="str">
        <f>HYPERLINK("https://www.tendacn.com/product/specification/TX12.html", "https://www.tendacn.com/product/specification/TX12.html")</f>
        <v>https://www.tendacn.com/product/specification/TX12.html</v>
      </c>
    </row>
    <row r="17" spans="1:8" ht="98.45" customHeight="1" x14ac:dyDescent="0.25">
      <c r="A17" s="30" t="s">
        <v>23</v>
      </c>
      <c r="B17" s="41" t="s">
        <v>24</v>
      </c>
      <c r="C17" s="36"/>
      <c r="D17" s="12">
        <v>1338000</v>
      </c>
      <c r="E17" s="12">
        <v>1070000</v>
      </c>
      <c r="F17" s="17">
        <v>20</v>
      </c>
      <c r="G17" s="24" t="s">
        <v>150</v>
      </c>
      <c r="H17" s="50" t="str">
        <f>HYPERLINK("https://www.tendacn.com/product/specification/TX12LPro.html", "https://www.tendacn.com/product/specification/TX12LPro.html")</f>
        <v>https://www.tendacn.com/product/specification/TX12LPro.html</v>
      </c>
    </row>
    <row r="18" spans="1:8" ht="98.45" customHeight="1" x14ac:dyDescent="0.25">
      <c r="A18" s="33" t="s">
        <v>25</v>
      </c>
      <c r="B18" s="39" t="s">
        <v>26</v>
      </c>
      <c r="C18" s="35"/>
      <c r="D18" s="12">
        <v>919000</v>
      </c>
      <c r="E18" s="12">
        <v>735000</v>
      </c>
      <c r="F18" s="17">
        <v>20</v>
      </c>
      <c r="G18" s="24" t="s">
        <v>150</v>
      </c>
      <c r="H18" s="50" t="str">
        <f>HYPERLINK("https://www.tendacn.com/product/specification/TX2lPro.html", "https://www.tendacn.com/product/specification/TX2lPro.html")</f>
        <v>https://www.tendacn.com/product/specification/TX2lPro.html</v>
      </c>
    </row>
    <row r="19" spans="1:8" ht="15.75" customHeight="1" x14ac:dyDescent="0.25">
      <c r="A19" s="104" t="s">
        <v>27</v>
      </c>
      <c r="B19" s="105"/>
      <c r="C19" s="38"/>
      <c r="D19" s="15"/>
      <c r="E19" s="15"/>
      <c r="F19" s="18"/>
      <c r="G19" s="23"/>
      <c r="H19" s="49"/>
    </row>
    <row r="20" spans="1:8" ht="89.45" customHeight="1" x14ac:dyDescent="0.25">
      <c r="A20" s="33" t="s">
        <v>28</v>
      </c>
      <c r="B20" s="39" t="s">
        <v>29</v>
      </c>
      <c r="C20" s="35"/>
      <c r="D20" s="12">
        <v>656000</v>
      </c>
      <c r="E20" s="12">
        <v>525000</v>
      </c>
      <c r="F20" s="17">
        <v>10</v>
      </c>
      <c r="G20" s="24" t="s">
        <v>148</v>
      </c>
      <c r="H20" s="50" t="str">
        <f>HYPERLINK("https://www.tendacn.com/product/specification/AC10V5.html", "https://www.tendacn.com/product/specification/AC10V5.html")</f>
        <v>https://www.tendacn.com/product/specification/AC10V5.html</v>
      </c>
    </row>
    <row r="21" spans="1:8" ht="89.45" customHeight="1" x14ac:dyDescent="0.25">
      <c r="A21" s="30" t="s">
        <v>30</v>
      </c>
      <c r="B21" s="39" t="s">
        <v>31</v>
      </c>
      <c r="C21" s="35"/>
      <c r="D21" s="12">
        <v>480000</v>
      </c>
      <c r="E21" s="12">
        <v>385000</v>
      </c>
      <c r="F21" s="17">
        <v>10</v>
      </c>
      <c r="G21" s="24" t="s">
        <v>148</v>
      </c>
      <c r="H21" s="50" t="str">
        <f>HYPERLINK("https://www.tendacn.com/product/specification/AC6V5.html", "https://www.tendacn.com/product/specification/AC6V5.html")</f>
        <v>https://www.tendacn.com/product/specification/AC6V5.html</v>
      </c>
    </row>
    <row r="22" spans="1:8" ht="89.45" customHeight="1" x14ac:dyDescent="0.25">
      <c r="A22" s="33" t="s">
        <v>32</v>
      </c>
      <c r="B22" s="39" t="s">
        <v>31</v>
      </c>
      <c r="C22" s="35"/>
      <c r="D22" s="12">
        <v>452000</v>
      </c>
      <c r="E22" s="12">
        <v>362000</v>
      </c>
      <c r="F22" s="17">
        <v>20</v>
      </c>
      <c r="G22" s="24" t="s">
        <v>148</v>
      </c>
      <c r="H22" s="50" t="str">
        <f>HYPERLINK("https://www.tendacn.com/product/specification/AC5V3.html", "https://www.tendacn.com/product/specification/AC5V3.html")</f>
        <v>https://www.tendacn.com/product/specification/AC5V3.html</v>
      </c>
    </row>
    <row r="23" spans="1:8" ht="15.75" customHeight="1" x14ac:dyDescent="0.25">
      <c r="A23" s="104" t="s">
        <v>33</v>
      </c>
      <c r="B23" s="105"/>
      <c r="C23" s="38"/>
      <c r="D23" s="15"/>
      <c r="E23" s="15"/>
      <c r="F23" s="18"/>
      <c r="G23" s="23"/>
      <c r="H23" s="49"/>
    </row>
    <row r="24" spans="1:8" ht="95.45" customHeight="1" x14ac:dyDescent="0.25">
      <c r="A24" s="30" t="s">
        <v>34</v>
      </c>
      <c r="B24" s="39" t="s">
        <v>35</v>
      </c>
      <c r="C24" s="35"/>
      <c r="D24" s="12">
        <v>349000</v>
      </c>
      <c r="E24" s="12">
        <v>279000</v>
      </c>
      <c r="F24" s="17">
        <v>10</v>
      </c>
      <c r="G24" s="24" t="s">
        <v>149</v>
      </c>
      <c r="H24" s="50" t="str">
        <f>HYPERLINK("https://www.tendacn.com/product/specification/F6.html", "https://www.tendacn.com/product/specification/F6.html")</f>
        <v>https://www.tendacn.com/product/specification/F6.html</v>
      </c>
    </row>
    <row r="25" spans="1:8" ht="95.45" customHeight="1" x14ac:dyDescent="0.25">
      <c r="A25" s="33" t="s">
        <v>36</v>
      </c>
      <c r="B25" s="39" t="s">
        <v>37</v>
      </c>
      <c r="C25" s="35"/>
      <c r="D25" s="12">
        <v>306000</v>
      </c>
      <c r="E25" s="12">
        <v>245000</v>
      </c>
      <c r="F25" s="19">
        <v>20</v>
      </c>
      <c r="G25" s="24" t="s">
        <v>149</v>
      </c>
      <c r="H25" s="50" t="str">
        <f>HYPERLINK("https://www.tendacn.com/product/specification/F3.html", "https://www.tendacn.com/product/specification/F3.html")</f>
        <v>https://www.tendacn.com/product/specification/F3.html</v>
      </c>
    </row>
    <row r="26" spans="1:8" ht="95.45" customHeight="1" x14ac:dyDescent="0.25">
      <c r="A26" s="30" t="s">
        <v>38</v>
      </c>
      <c r="B26" s="39" t="s">
        <v>39</v>
      </c>
      <c r="C26" s="35"/>
      <c r="D26" s="12">
        <v>285000</v>
      </c>
      <c r="E26" s="12">
        <v>226000</v>
      </c>
      <c r="F26" s="17">
        <v>60</v>
      </c>
      <c r="G26" s="24" t="s">
        <v>149</v>
      </c>
      <c r="H26" s="50" t="str">
        <f>HYPERLINK("https://www.tendacn.com/product/specification/N301.html", "https://www.tendacn.com/product/specification/N301.html")</f>
        <v>https://www.tendacn.com/product/specification/N301.html</v>
      </c>
    </row>
    <row r="27" spans="1:8" ht="15.75" customHeight="1" x14ac:dyDescent="0.25">
      <c r="A27" s="52" t="s">
        <v>40</v>
      </c>
      <c r="B27" s="38"/>
      <c r="C27" s="38"/>
      <c r="D27" s="15"/>
      <c r="E27" s="15"/>
      <c r="F27" s="18"/>
      <c r="G27" s="23"/>
      <c r="H27" s="49"/>
    </row>
    <row r="28" spans="1:8" ht="96" customHeight="1" x14ac:dyDescent="0.25">
      <c r="A28" s="33" t="s">
        <v>41</v>
      </c>
      <c r="B28" s="39" t="s">
        <v>42</v>
      </c>
      <c r="C28" s="35"/>
      <c r="D28" s="12">
        <v>1190000</v>
      </c>
      <c r="E28" s="12">
        <v>952000</v>
      </c>
      <c r="F28" s="17">
        <v>30</v>
      </c>
      <c r="G28" s="24" t="s">
        <v>153</v>
      </c>
      <c r="H28" s="50" t="str">
        <f>HYPERLINK("https://www.tendacn.com/product/specification/A23.html", "https://www.tendacn.com/product/specification/A23.html")</f>
        <v>https://www.tendacn.com/product/specification/A23.html</v>
      </c>
    </row>
    <row r="29" spans="1:8" ht="15.75" customHeight="1" x14ac:dyDescent="0.25">
      <c r="A29" s="104" t="s">
        <v>43</v>
      </c>
      <c r="B29" s="105"/>
      <c r="C29" s="38"/>
      <c r="D29" s="15"/>
      <c r="E29" s="15"/>
      <c r="F29" s="18"/>
      <c r="G29" s="23"/>
      <c r="H29" s="49"/>
    </row>
    <row r="30" spans="1:8" ht="94.9" customHeight="1" x14ac:dyDescent="0.25">
      <c r="A30" s="33" t="s">
        <v>44</v>
      </c>
      <c r="B30" s="39" t="s">
        <v>45</v>
      </c>
      <c r="C30" s="35"/>
      <c r="D30" s="12">
        <v>800000</v>
      </c>
      <c r="E30" s="12">
        <v>640000</v>
      </c>
      <c r="F30" s="17">
        <v>60</v>
      </c>
      <c r="G30" s="24" t="s">
        <v>153</v>
      </c>
      <c r="H30" s="50" t="str">
        <f>HYPERLINK("https://www.tendacn.com/product/specification/A18.html", "https://www.tendacn.com/product/specification/A18.html")</f>
        <v>https://www.tendacn.com/product/specification/A18.html</v>
      </c>
    </row>
    <row r="31" spans="1:8" ht="15.75" customHeight="1" x14ac:dyDescent="0.25">
      <c r="A31" s="104" t="s">
        <v>46</v>
      </c>
      <c r="B31" s="105"/>
      <c r="C31" s="38"/>
      <c r="D31" s="15"/>
      <c r="E31" s="15"/>
      <c r="F31" s="18"/>
      <c r="G31" s="23"/>
      <c r="H31" s="49"/>
    </row>
    <row r="32" spans="1:8" ht="91.9" customHeight="1" x14ac:dyDescent="0.25">
      <c r="A32" s="30" t="s">
        <v>47</v>
      </c>
      <c r="B32" s="39" t="s">
        <v>48</v>
      </c>
      <c r="C32" s="35"/>
      <c r="D32" s="12">
        <v>306000</v>
      </c>
      <c r="E32" s="12">
        <v>245000</v>
      </c>
      <c r="F32" s="17">
        <v>60</v>
      </c>
      <c r="G32" s="24" t="s">
        <v>154</v>
      </c>
      <c r="H32" s="50" t="str">
        <f>HYPERLINK("https://www.tendacn.com/product/specification/A9.html", "https://www.tendacn.com/product/specification/A9.html")</f>
        <v>https://www.tendacn.com/product/specification/A9.html</v>
      </c>
    </row>
    <row r="33" spans="1:8" ht="15.75" customHeight="1" x14ac:dyDescent="0.25">
      <c r="A33" s="104" t="s">
        <v>49</v>
      </c>
      <c r="B33" s="105"/>
      <c r="C33" s="38"/>
      <c r="D33" s="15"/>
      <c r="E33" s="15"/>
      <c r="F33" s="18"/>
      <c r="G33" s="23"/>
      <c r="H33" s="49"/>
    </row>
    <row r="34" spans="1:8" ht="95.45" customHeight="1" x14ac:dyDescent="0.25">
      <c r="A34" s="33" t="s">
        <v>50</v>
      </c>
      <c r="B34" s="39" t="s">
        <v>51</v>
      </c>
      <c r="C34" s="35"/>
      <c r="D34" s="12">
        <v>735000</v>
      </c>
      <c r="E34" s="12">
        <v>585000</v>
      </c>
      <c r="F34" s="17">
        <v>40</v>
      </c>
      <c r="G34" s="24" t="s">
        <v>155</v>
      </c>
      <c r="H34" s="50" t="str">
        <f>HYPERLINK("https://www.tendacn.com/product/specification/U18.html", "https://www.tendacn.com/product/specification/U18.html")</f>
        <v>https://www.tendacn.com/product/specification/U18.html</v>
      </c>
    </row>
    <row r="35" spans="1:8" ht="95.45" customHeight="1" x14ac:dyDescent="0.25">
      <c r="A35" s="33" t="s">
        <v>52</v>
      </c>
      <c r="B35" s="39" t="s">
        <v>53</v>
      </c>
      <c r="C35" s="35"/>
      <c r="D35" s="12">
        <v>285000</v>
      </c>
      <c r="E35" s="12">
        <v>227000</v>
      </c>
      <c r="F35" s="17">
        <v>120</v>
      </c>
      <c r="G35" s="24" t="s">
        <v>155</v>
      </c>
      <c r="H35" s="50" t="str">
        <f>HYPERLINK("https://www.tendacn.com/product/specification/U11.html", "https://www.tendacn.com/product/specification/U11.html")</f>
        <v>https://www.tendacn.com/product/specification/U11.html</v>
      </c>
    </row>
    <row r="36" spans="1:8" ht="95.45" customHeight="1" x14ac:dyDescent="0.25">
      <c r="A36" s="33" t="s">
        <v>54</v>
      </c>
      <c r="B36" s="39" t="s">
        <v>55</v>
      </c>
      <c r="C36" s="35"/>
      <c r="D36" s="12">
        <v>200000</v>
      </c>
      <c r="E36" s="12">
        <v>160000</v>
      </c>
      <c r="F36" s="17">
        <v>90</v>
      </c>
      <c r="G36" s="24" t="s">
        <v>155</v>
      </c>
      <c r="H36" s="50" t="str">
        <f>HYPERLINK("https://www.tendacn.com/product/specification/U2V5.html", "https://www.tendacn.com/product/specification/U2V5.html")</f>
        <v>https://www.tendacn.com/product/specification/U2V5.html</v>
      </c>
    </row>
    <row r="37" spans="1:8" ht="95.45" customHeight="1" x14ac:dyDescent="0.25">
      <c r="A37" s="33" t="s">
        <v>56</v>
      </c>
      <c r="B37" s="39" t="s">
        <v>57</v>
      </c>
      <c r="C37" s="35"/>
      <c r="D37" s="12">
        <v>128000</v>
      </c>
      <c r="E37" s="12">
        <v>102000</v>
      </c>
      <c r="F37" s="17">
        <v>120</v>
      </c>
      <c r="G37" s="24" t="s">
        <v>155</v>
      </c>
      <c r="H37" s="50" t="str">
        <f>HYPERLINK("https://www.tendacn.com/product/specification/W311MIv6.html", "https://www.tendacn.com/product/specification/W311MIv6.html")</f>
        <v>https://www.tendacn.com/product/specification/W311MIv6.html</v>
      </c>
    </row>
    <row r="38" spans="1:8" ht="15.75" customHeight="1" x14ac:dyDescent="0.25">
      <c r="A38" s="104" t="s">
        <v>58</v>
      </c>
      <c r="B38" s="105"/>
      <c r="C38" s="38"/>
      <c r="D38" s="15"/>
      <c r="E38" s="15"/>
      <c r="F38" s="18"/>
      <c r="G38" s="23"/>
      <c r="H38" s="49"/>
    </row>
    <row r="39" spans="1:8" ht="96" customHeight="1" x14ac:dyDescent="0.25">
      <c r="A39" s="33" t="s">
        <v>59</v>
      </c>
      <c r="B39" s="39" t="s">
        <v>60</v>
      </c>
      <c r="C39" s="35"/>
      <c r="D39" s="12">
        <v>335000</v>
      </c>
      <c r="E39" s="12">
        <v>265000</v>
      </c>
      <c r="F39" s="17">
        <v>90</v>
      </c>
      <c r="G39" s="24" t="s">
        <v>155</v>
      </c>
      <c r="H39" s="50" t="str">
        <f>HYPERLINK("https://www.tendacn.com/product/specification/U10.html", "https://www.tendacn.com/product/specification/U10.html")</f>
        <v>https://www.tendacn.com/product/specification/U10.html</v>
      </c>
    </row>
    <row r="40" spans="1:8" ht="96" customHeight="1" x14ac:dyDescent="0.25">
      <c r="A40" s="30" t="s">
        <v>61</v>
      </c>
      <c r="B40" s="39" t="s">
        <v>62</v>
      </c>
      <c r="C40" s="35"/>
      <c r="D40" s="12">
        <v>315000</v>
      </c>
      <c r="E40" s="12">
        <v>250000</v>
      </c>
      <c r="F40" s="17">
        <v>90</v>
      </c>
      <c r="G40" s="24" t="s">
        <v>155</v>
      </c>
      <c r="H40" s="50" t="str">
        <f>HYPERLINK("https://www.tendacn.com/product/specification/U9.html", "https://www.tendacn.com/product/specification/U9.html")</f>
        <v>https://www.tendacn.com/product/specification/U9.html</v>
      </c>
    </row>
    <row r="41" spans="1:8" ht="15.75" customHeight="1" x14ac:dyDescent="0.25">
      <c r="A41" s="104" t="s">
        <v>63</v>
      </c>
      <c r="B41" s="105"/>
      <c r="C41" s="38"/>
      <c r="D41" s="15"/>
      <c r="E41" s="15"/>
      <c r="F41" s="18"/>
      <c r="G41" s="23"/>
      <c r="H41" s="49"/>
    </row>
    <row r="42" spans="1:8" ht="96" customHeight="1" x14ac:dyDescent="0.25">
      <c r="A42" s="30" t="s">
        <v>64</v>
      </c>
      <c r="B42" s="39" t="s">
        <v>65</v>
      </c>
      <c r="C42" s="35"/>
      <c r="D42" s="12">
        <v>150000</v>
      </c>
      <c r="E42" s="12">
        <v>120000</v>
      </c>
      <c r="F42" s="17">
        <v>120</v>
      </c>
      <c r="G42" s="24" t="s">
        <v>157</v>
      </c>
      <c r="H42" s="50" t="str">
        <f>HYPERLINK("https://www.tendacn.com/product/specification/S105v10.html", "https://www.tendacn.com/product/specification/S105v10.html")</f>
        <v>https://www.tendacn.com/product/specification/S105v10.html</v>
      </c>
    </row>
    <row r="43" spans="1:8" ht="96" customHeight="1" x14ac:dyDescent="0.25">
      <c r="A43" s="30" t="s">
        <v>66</v>
      </c>
      <c r="B43" s="39" t="s">
        <v>67</v>
      </c>
      <c r="C43" s="35"/>
      <c r="D43" s="12">
        <v>195000</v>
      </c>
      <c r="E43" s="12">
        <v>155000</v>
      </c>
      <c r="F43" s="17">
        <v>100</v>
      </c>
      <c r="G43" s="24" t="s">
        <v>157</v>
      </c>
      <c r="H43" s="50" t="str">
        <f>HYPERLINK("https://www.tendacn.com/product/specification/S108v8.html", "https://www.tendacn.com/product/specification/S108v8.html")</f>
        <v>https://www.tendacn.com/product/specification/S108v8.html</v>
      </c>
    </row>
    <row r="44" spans="1:8" ht="96" customHeight="1" x14ac:dyDescent="0.25">
      <c r="A44" s="30" t="s">
        <v>68</v>
      </c>
      <c r="B44" s="39" t="s">
        <v>69</v>
      </c>
      <c r="C44" s="35"/>
      <c r="D44" s="12">
        <v>515000</v>
      </c>
      <c r="E44" s="12">
        <v>410000</v>
      </c>
      <c r="F44" s="17">
        <v>20</v>
      </c>
      <c r="G44" s="24" t="s">
        <v>157</v>
      </c>
      <c r="H44" s="50" t="str">
        <f>HYPERLINK("https://www.tendacn.com/product/specification/S16.html", "https://www.tendacn.com/product/specification/S16.html")</f>
        <v>https://www.tendacn.com/product/specification/S16.html</v>
      </c>
    </row>
    <row r="45" spans="1:8" ht="96" customHeight="1" x14ac:dyDescent="0.25">
      <c r="A45" s="66" t="s">
        <v>189</v>
      </c>
      <c r="B45" s="35" t="s">
        <v>190</v>
      </c>
      <c r="C45" s="63"/>
      <c r="D45" s="12">
        <v>1065000</v>
      </c>
      <c r="E45" s="12">
        <v>850000</v>
      </c>
      <c r="F45" s="17">
        <v>5</v>
      </c>
      <c r="G45" s="24" t="s">
        <v>157</v>
      </c>
      <c r="H45" s="50" t="str">
        <f>HYPERLINK("https://www.tendacn.com/product/specification/TEF1024D.html", "https://www.tendacn.com/product/specification/TEF1024D.html")</f>
        <v>https://www.tendacn.com/product/specification/TEF1024D.html</v>
      </c>
    </row>
    <row r="46" spans="1:8" ht="15.75" customHeight="1" x14ac:dyDescent="0.25">
      <c r="A46" s="104" t="s">
        <v>70</v>
      </c>
      <c r="B46" s="105"/>
      <c r="C46" s="38"/>
      <c r="D46" s="15"/>
      <c r="E46" s="15"/>
      <c r="F46" s="18"/>
      <c r="G46" s="23"/>
      <c r="H46" s="49"/>
    </row>
    <row r="47" spans="1:8" ht="96" customHeight="1" x14ac:dyDescent="0.25">
      <c r="A47" s="33" t="s">
        <v>71</v>
      </c>
      <c r="B47" s="39" t="s">
        <v>65</v>
      </c>
      <c r="C47" s="35"/>
      <c r="D47" s="12">
        <v>275000</v>
      </c>
      <c r="E47" s="12">
        <v>220000</v>
      </c>
      <c r="F47" s="17">
        <v>120</v>
      </c>
      <c r="G47" s="24" t="s">
        <v>156</v>
      </c>
      <c r="H47" s="50" t="str">
        <f>HYPERLINK("https://www.tendacn.com/product/specification/SG105V4.html", "https://www.tendacn.com/product/specification/SG105V4.html")</f>
        <v>https://www.tendacn.com/product/specification/SG105V4.html</v>
      </c>
    </row>
    <row r="48" spans="1:8" ht="96" customHeight="1" x14ac:dyDescent="0.25">
      <c r="A48" s="33" t="s">
        <v>72</v>
      </c>
      <c r="B48" s="39" t="s">
        <v>67</v>
      </c>
      <c r="C48" s="35"/>
      <c r="D48" s="12">
        <v>495000</v>
      </c>
      <c r="E48" s="12">
        <v>396000</v>
      </c>
      <c r="F48" s="17">
        <v>100</v>
      </c>
      <c r="G48" s="24" t="s">
        <v>156</v>
      </c>
      <c r="H48" s="50" t="str">
        <f>HYPERLINK("https://www.tendacn.com/product/specification/SG108V4.html", "https://www.tendacn.com/product/specification/SG108V4.html")</f>
        <v>https://www.tendacn.com/product/specification/SG108V4.html</v>
      </c>
    </row>
    <row r="49" spans="1:8" ht="96" customHeight="1" x14ac:dyDescent="0.25">
      <c r="A49" s="30" t="s">
        <v>73</v>
      </c>
      <c r="B49" s="39" t="s">
        <v>74</v>
      </c>
      <c r="C49" s="35"/>
      <c r="D49" s="12">
        <v>370000</v>
      </c>
      <c r="E49" s="12">
        <v>295000</v>
      </c>
      <c r="F49" s="17">
        <v>60</v>
      </c>
      <c r="G49" s="24" t="s">
        <v>156</v>
      </c>
      <c r="H49" s="50" t="str">
        <f>HYPERLINK("https://www.tendacn.com/product/specification/TEG1005Dv4.html", "https://www.tendacn.com/product/specification/TEG1005Dv4.html")</f>
        <v>https://www.tendacn.com/product/specification/TEG1005Dv4.html</v>
      </c>
    </row>
    <row r="50" spans="1:8" ht="96" customHeight="1" x14ac:dyDescent="0.25">
      <c r="A50" s="30" t="s">
        <v>75</v>
      </c>
      <c r="B50" s="39" t="s">
        <v>76</v>
      </c>
      <c r="C50" s="35"/>
      <c r="D50" s="12">
        <v>1200000</v>
      </c>
      <c r="E50" s="12">
        <v>960000</v>
      </c>
      <c r="F50" s="17">
        <v>10</v>
      </c>
      <c r="G50" s="24" t="s">
        <v>156</v>
      </c>
      <c r="H50" s="50" t="str">
        <f>HYPERLINK("https://www.tendacn.com/product/specification/TEG1016D.html", "https://www.tendacn.com/product/specification/TEG1016D.html")</f>
        <v>https://www.tendacn.com/product/specification/TEG1016D.html</v>
      </c>
    </row>
    <row r="51" spans="1:8" ht="96" customHeight="1" x14ac:dyDescent="0.25">
      <c r="A51" s="33" t="s">
        <v>77</v>
      </c>
      <c r="B51" s="39" t="s">
        <v>76</v>
      </c>
      <c r="C51" s="35"/>
      <c r="D51" s="12">
        <v>1315000</v>
      </c>
      <c r="E51" s="12">
        <v>1050000</v>
      </c>
      <c r="F51" s="17">
        <v>10</v>
      </c>
      <c r="G51" s="24" t="s">
        <v>156</v>
      </c>
      <c r="H51" s="50" t="str">
        <f>HYPERLINK("https://www.tendacn.com/product/specification/TEG1016MV21.html", "https://www.tendacn.com/product/specification/TEG1016MV21.html")</f>
        <v>https://www.tendacn.com/product/specification/TEG1016MV21.html</v>
      </c>
    </row>
    <row r="52" spans="1:8" ht="96" customHeight="1" x14ac:dyDescent="0.25">
      <c r="A52" s="30" t="s">
        <v>78</v>
      </c>
      <c r="B52" s="39" t="s">
        <v>79</v>
      </c>
      <c r="C52" s="35"/>
      <c r="D52" s="12">
        <v>1740000</v>
      </c>
      <c r="E52" s="12">
        <v>1390000</v>
      </c>
      <c r="F52" s="17">
        <v>10</v>
      </c>
      <c r="G52" s="24" t="s">
        <v>156</v>
      </c>
      <c r="H52" s="50" t="str">
        <f>HYPERLINK("https://www.tendacn.com/product/TEG1024DV9.html", "https://www.tendacn.com/product/TEG1024DV9.html")</f>
        <v>https://www.tendacn.com/product/TEG1024DV9.html</v>
      </c>
    </row>
    <row r="53" spans="1:8" ht="96" customHeight="1" x14ac:dyDescent="0.25">
      <c r="A53" s="30" t="s">
        <v>80</v>
      </c>
      <c r="B53" s="39" t="s">
        <v>81</v>
      </c>
      <c r="C53" s="35"/>
      <c r="D53" s="12">
        <v>1940000</v>
      </c>
      <c r="E53" s="12">
        <v>1550000</v>
      </c>
      <c r="F53" s="17">
        <v>5</v>
      </c>
      <c r="G53" s="24" t="s">
        <v>156</v>
      </c>
      <c r="H53" s="50" t="str">
        <f>HYPERLINK("https://www.tendacn.com/product/TEG1024Gv10.html", "https://www.tendacn.com/product/TEG1024Gv10.html")</f>
        <v>https://www.tendacn.com/product/TEG1024Gv10.html</v>
      </c>
    </row>
    <row r="54" spans="1:8" ht="96" customHeight="1" x14ac:dyDescent="0.25">
      <c r="A54" s="33" t="s">
        <v>82</v>
      </c>
      <c r="B54" s="39" t="s">
        <v>83</v>
      </c>
      <c r="C54" s="35"/>
      <c r="D54" s="12">
        <v>8125000</v>
      </c>
      <c r="E54" s="12">
        <v>6500000</v>
      </c>
      <c r="F54" s="17">
        <v>3</v>
      </c>
      <c r="G54" s="24" t="s">
        <v>156</v>
      </c>
      <c r="H54" s="50" t="str">
        <f>HYPERLINK("https://www.tendacn.com/product/specification/TEG1050F.html", "https://www.tendacn.com/product/specification/TEG1050F.html")</f>
        <v>https://www.tendacn.com/product/specification/TEG1050F.html</v>
      </c>
    </row>
    <row r="55" spans="1:8" ht="15.75" customHeight="1" x14ac:dyDescent="0.25">
      <c r="A55" s="104" t="s">
        <v>84</v>
      </c>
      <c r="B55" s="105"/>
      <c r="C55" s="38"/>
      <c r="D55" s="15"/>
      <c r="E55" s="15"/>
      <c r="F55" s="18"/>
      <c r="G55" s="23"/>
      <c r="H55" s="49"/>
    </row>
    <row r="56" spans="1:8" ht="96" customHeight="1" x14ac:dyDescent="0.25">
      <c r="A56" s="33" t="s">
        <v>85</v>
      </c>
      <c r="B56" s="39" t="s">
        <v>181</v>
      </c>
      <c r="C56" s="35"/>
      <c r="D56" s="12">
        <v>2100000</v>
      </c>
      <c r="E56" s="12">
        <v>1680000</v>
      </c>
      <c r="F56" s="17">
        <v>24</v>
      </c>
      <c r="G56" s="24"/>
      <c r="H56" s="50" t="str">
        <f>HYPERLINK("https://www.tendacn.com/product/specification/TEM2007X.html", "https://www.tendacn.com/product/specification/TEM2007X.html")</f>
        <v>https://www.tendacn.com/product/specification/TEM2007X.html</v>
      </c>
    </row>
    <row r="57" spans="1:8" ht="96" customHeight="1" x14ac:dyDescent="0.25">
      <c r="A57" s="33" t="s">
        <v>86</v>
      </c>
      <c r="B57" s="39" t="s">
        <v>182</v>
      </c>
      <c r="C57" s="35"/>
      <c r="D57" s="12">
        <v>2600000</v>
      </c>
      <c r="E57" s="12">
        <v>2080000</v>
      </c>
      <c r="F57" s="17">
        <v>24</v>
      </c>
      <c r="G57" s="24"/>
      <c r="H57" s="50" t="str">
        <f>HYPERLINK("https://www.tendacn.com/product/specification/TEM2010X.html", "https://www.tendacn.com/product/specification/TEM2010X.html")</f>
        <v>https://www.tendacn.com/product/specification/TEM2010X.html</v>
      </c>
    </row>
    <row r="58" spans="1:8" ht="15.75" customHeight="1" x14ac:dyDescent="0.25">
      <c r="A58" s="104" t="s">
        <v>87</v>
      </c>
      <c r="B58" s="105"/>
      <c r="C58" s="38"/>
      <c r="D58" s="15"/>
      <c r="E58" s="15"/>
      <c r="F58" s="18"/>
      <c r="G58" s="23"/>
      <c r="H58" s="49"/>
    </row>
    <row r="59" spans="1:8" ht="95.45" customHeight="1" x14ac:dyDescent="0.25">
      <c r="A59" s="33" t="s">
        <v>88</v>
      </c>
      <c r="B59" s="39" t="s">
        <v>89</v>
      </c>
      <c r="C59" s="35"/>
      <c r="D59" s="12">
        <v>470000</v>
      </c>
      <c r="E59" s="12">
        <v>375000</v>
      </c>
      <c r="F59" s="17"/>
      <c r="G59" s="24" t="s">
        <v>146</v>
      </c>
      <c r="H59" s="50" t="str">
        <f>HYPERLINK("https://www.tendacn.com/product/specification/S106PC.html", "https://www.tendacn.com/product/specification/S106PC.html")</f>
        <v>https://www.tendacn.com/product/specification/S106PC.html</v>
      </c>
    </row>
    <row r="60" spans="1:8" ht="95.45" customHeight="1" x14ac:dyDescent="0.25">
      <c r="A60" s="33" t="s">
        <v>90</v>
      </c>
      <c r="B60" s="39" t="s">
        <v>91</v>
      </c>
      <c r="C60" s="35"/>
      <c r="D60" s="12">
        <v>645000</v>
      </c>
      <c r="E60" s="12">
        <v>515000</v>
      </c>
      <c r="F60" s="17"/>
      <c r="G60" s="24" t="s">
        <v>146</v>
      </c>
      <c r="H60" s="50" t="str">
        <f>HYPERLINK("https://www.tendacn.com/product/specification/S110PC.html", "https://www.tendacn.com/product/specification/S110PC.html")</f>
        <v>https://www.tendacn.com/product/specification/S110PC.html</v>
      </c>
    </row>
    <row r="61" spans="1:8" ht="95.45" customHeight="1" x14ac:dyDescent="0.25">
      <c r="A61" s="30" t="s">
        <v>92</v>
      </c>
      <c r="B61" s="39" t="s">
        <v>93</v>
      </c>
      <c r="C61" s="35"/>
      <c r="D61" s="12">
        <v>645000</v>
      </c>
      <c r="E61" s="12">
        <v>515000</v>
      </c>
      <c r="F61" s="17">
        <v>30</v>
      </c>
      <c r="G61" s="24" t="s">
        <v>146</v>
      </c>
      <c r="H61" s="50" t="str">
        <f>HYPERLINK("https://www.tendacn.com/product/specification/TEF1105P-4-63W.html", "https://www.tendacn.com/product/specification/TEF1105P-4-63W.html")</f>
        <v>https://www.tendacn.com/product/specification/TEF1105P-4-63W.html</v>
      </c>
    </row>
    <row r="62" spans="1:8" ht="95.45" customHeight="1" x14ac:dyDescent="0.25">
      <c r="A62" s="30" t="s">
        <v>94</v>
      </c>
      <c r="B62" s="39" t="s">
        <v>95</v>
      </c>
      <c r="C62" s="35"/>
      <c r="D62" s="12">
        <v>669000</v>
      </c>
      <c r="E62" s="12">
        <v>535000</v>
      </c>
      <c r="F62" s="17">
        <v>30</v>
      </c>
      <c r="G62" s="24" t="s">
        <v>146</v>
      </c>
      <c r="H62" s="50" t="str">
        <f>HYPERLINK("https://www.tendacn.com/product/specification/TEF1106P-4-63W.html", "https://www.tendacn.com/product/specification/TEF1106P-4-63W.html")</f>
        <v>https://www.tendacn.com/product/specification/TEF1106P-4-63W.html</v>
      </c>
    </row>
    <row r="63" spans="1:8" ht="95.45" customHeight="1" x14ac:dyDescent="0.25">
      <c r="A63" s="30" t="s">
        <v>96</v>
      </c>
      <c r="B63" s="39" t="s">
        <v>97</v>
      </c>
      <c r="C63" s="35"/>
      <c r="D63" s="12">
        <v>995000</v>
      </c>
      <c r="E63" s="12">
        <v>795000</v>
      </c>
      <c r="F63" s="17">
        <v>10</v>
      </c>
      <c r="G63" s="24" t="s">
        <v>146</v>
      </c>
      <c r="H63" s="50" t="str">
        <f>HYPERLINK("https://www.tendacn.com/product/specification/TEF1109P-8-63W.html", "https://www.tendacn.com/product/specification/TEF1109P-8-63W.html")</f>
        <v>https://www.tendacn.com/product/specification/TEF1109P-8-63W.html</v>
      </c>
    </row>
    <row r="64" spans="1:8" ht="95.45" customHeight="1" x14ac:dyDescent="0.25">
      <c r="A64" s="30" t="s">
        <v>98</v>
      </c>
      <c r="B64" s="39" t="s">
        <v>99</v>
      </c>
      <c r="C64" s="35"/>
      <c r="D64" s="12">
        <v>1056000</v>
      </c>
      <c r="E64" s="12">
        <v>845000</v>
      </c>
      <c r="F64" s="17">
        <v>10</v>
      </c>
      <c r="G64" s="24" t="s">
        <v>146</v>
      </c>
      <c r="H64" s="50" t="str">
        <f>HYPERLINK("https://www.tendacn.com/product/specification/TEF1110P-8-63W.html", "https://www.tendacn.com/product/specification/TEF1110P-8-63W.html")</f>
        <v>https://www.tendacn.com/product/specification/TEF1110P-8-63W.html</v>
      </c>
    </row>
    <row r="65" spans="1:8" ht="95.45" customHeight="1" x14ac:dyDescent="0.25">
      <c r="A65" s="30" t="s">
        <v>175</v>
      </c>
      <c r="B65" s="39" t="s">
        <v>100</v>
      </c>
      <c r="C65" s="35"/>
      <c r="D65" s="12">
        <v>3300000</v>
      </c>
      <c r="E65" s="12">
        <v>2640000</v>
      </c>
      <c r="F65" s="17">
        <v>5</v>
      </c>
      <c r="G65" s="24" t="s">
        <v>146</v>
      </c>
      <c r="H65" s="50" t="str">
        <f>HYPERLINK("https://www.tendacn.com/product/specification/TEF1118P-16-150W.html", "https://www.tendacn.com/product/specification/TEF1118P-16-150W.html")</f>
        <v>https://www.tendacn.com/product/specification/TEF1118P-16-150W.html</v>
      </c>
    </row>
    <row r="66" spans="1:8" ht="95.45" customHeight="1" x14ac:dyDescent="0.25">
      <c r="A66" s="30" t="s">
        <v>101</v>
      </c>
      <c r="B66" s="39" t="s">
        <v>102</v>
      </c>
      <c r="C66" s="35"/>
      <c r="D66" s="12">
        <v>5500000</v>
      </c>
      <c r="E66" s="12">
        <v>4400000</v>
      </c>
      <c r="F66" s="17">
        <v>3</v>
      </c>
      <c r="G66" s="64" t="s">
        <v>146</v>
      </c>
      <c r="H66" s="98" t="str">
        <f>HYPERLINK("https://www.tendacn.com/product/specification/TEF1126P-24-250W.html", "https://www.tendacn.com/product/specification/TEF1126P-24-250W.html")</f>
        <v>https://www.tendacn.com/product/specification/TEF1126P-24-250W.html</v>
      </c>
    </row>
    <row r="67" spans="1:8" x14ac:dyDescent="0.25">
      <c r="A67" s="122" t="s">
        <v>185</v>
      </c>
      <c r="B67" s="122"/>
      <c r="C67" s="15"/>
      <c r="D67" s="15"/>
      <c r="E67" s="15"/>
      <c r="F67" s="15"/>
      <c r="G67" s="15"/>
      <c r="H67" s="65"/>
    </row>
    <row r="68" spans="1:8" ht="95.45" customHeight="1" x14ac:dyDescent="0.25">
      <c r="A68" s="30" t="s">
        <v>186</v>
      </c>
      <c r="B68" s="39" t="s">
        <v>93</v>
      </c>
      <c r="C68" s="63"/>
      <c r="D68" s="12">
        <v>1065000</v>
      </c>
      <c r="E68" s="12">
        <v>850000</v>
      </c>
      <c r="F68" s="17">
        <v>30</v>
      </c>
      <c r="G68" s="24" t="s">
        <v>146</v>
      </c>
      <c r="H68" s="50" t="str">
        <f>HYPERLINK("https://www.tendacn.com/product/specification/TEG1105P-4-63W.html", "https://www.tendacn.com/product/specification/TEG1105P-4-63W.html")</f>
        <v>https://www.tendacn.com/product/specification/TEG1105P-4-63W.html</v>
      </c>
    </row>
    <row r="69" spans="1:8" ht="95.45" customHeight="1" x14ac:dyDescent="0.25">
      <c r="A69" s="30" t="s">
        <v>187</v>
      </c>
      <c r="B69" s="39" t="s">
        <v>188</v>
      </c>
      <c r="C69" s="63"/>
      <c r="D69" s="12">
        <v>1940000</v>
      </c>
      <c r="E69" s="12">
        <v>1550000</v>
      </c>
      <c r="F69" s="17">
        <v>10</v>
      </c>
      <c r="G69" s="24" t="s">
        <v>146</v>
      </c>
      <c r="H69" s="50" t="str">
        <f>HYPERLINK("https://www.tendacn.com/product/specification/TEG1110PF-8-102W.html", "https://www.tendacn.com/product/specification/TEG1110PF-8-102W.html")</f>
        <v>https://www.tendacn.com/product/specification/TEG1110PF-8-102W.html</v>
      </c>
    </row>
    <row r="70" spans="1:8" ht="15.75" customHeight="1" x14ac:dyDescent="0.25">
      <c r="A70" s="104" t="s">
        <v>103</v>
      </c>
      <c r="B70" s="105"/>
      <c r="C70" s="38"/>
      <c r="D70" s="15"/>
      <c r="E70" s="15"/>
      <c r="F70" s="18"/>
      <c r="G70" s="23"/>
      <c r="H70" s="49"/>
    </row>
    <row r="71" spans="1:8" ht="95.45" customHeight="1" x14ac:dyDescent="0.25">
      <c r="A71" s="30" t="s">
        <v>104</v>
      </c>
      <c r="B71" s="39" t="s">
        <v>180</v>
      </c>
      <c r="C71" s="35"/>
      <c r="D71" s="12">
        <v>550000</v>
      </c>
      <c r="E71" s="12">
        <v>440000</v>
      </c>
      <c r="F71" s="17">
        <v>40</v>
      </c>
      <c r="G71" s="24" t="s">
        <v>179</v>
      </c>
      <c r="H71" s="50" t="str">
        <f>HYPERLINK("https://www.tendacn.com/product/specification/PoE30G-AT.html", "https://www.tendacn.com/product/specification/PoE30G-AT.html")</f>
        <v>https://www.tendacn.com/product/specification/PoE30G-AT.html</v>
      </c>
    </row>
    <row r="72" spans="1:8" ht="15.75" customHeight="1" x14ac:dyDescent="0.25">
      <c r="A72" s="104" t="s">
        <v>105</v>
      </c>
      <c r="B72" s="105"/>
      <c r="C72" s="38"/>
      <c r="D72" s="15"/>
      <c r="E72" s="15"/>
      <c r="F72" s="18"/>
      <c r="G72" s="23"/>
      <c r="H72" s="49"/>
    </row>
    <row r="73" spans="1:8" ht="45" customHeight="1" x14ac:dyDescent="0.25">
      <c r="A73" s="33" t="s">
        <v>106</v>
      </c>
      <c r="B73" s="39" t="s">
        <v>107</v>
      </c>
      <c r="C73" s="123"/>
      <c r="D73" s="12">
        <v>265000</v>
      </c>
      <c r="E73" s="12">
        <v>210000</v>
      </c>
      <c r="F73" s="17">
        <v>100</v>
      </c>
      <c r="G73" s="24"/>
      <c r="H73" s="99"/>
    </row>
    <row r="74" spans="1:8" ht="45" customHeight="1" x14ac:dyDescent="0.25">
      <c r="A74" s="30" t="s">
        <v>108</v>
      </c>
      <c r="B74" s="39" t="s">
        <v>109</v>
      </c>
      <c r="C74" s="124"/>
      <c r="D74" s="12">
        <v>110000</v>
      </c>
      <c r="E74" s="12">
        <v>90000</v>
      </c>
      <c r="F74" s="17">
        <v>120</v>
      </c>
      <c r="G74" s="24"/>
      <c r="H74" s="99"/>
    </row>
    <row r="75" spans="1:8" ht="15.75" customHeight="1" x14ac:dyDescent="0.25">
      <c r="A75" s="104" t="s">
        <v>110</v>
      </c>
      <c r="B75" s="105"/>
      <c r="C75" s="38"/>
      <c r="D75" s="15"/>
      <c r="E75" s="15"/>
      <c r="F75" s="18"/>
      <c r="G75" s="23"/>
      <c r="H75" s="49"/>
    </row>
    <row r="76" spans="1:8" ht="96" customHeight="1" x14ac:dyDescent="0.25">
      <c r="A76" s="30" t="s">
        <v>183</v>
      </c>
      <c r="B76" s="39" t="s">
        <v>111</v>
      </c>
      <c r="C76" s="35"/>
      <c r="D76" s="12">
        <v>788000</v>
      </c>
      <c r="E76" s="12">
        <v>630000</v>
      </c>
      <c r="F76" s="17">
        <v>20</v>
      </c>
      <c r="G76" s="24" t="s">
        <v>158</v>
      </c>
      <c r="H76" s="50" t="str">
        <f>HYPERLINK("https://www.tendacn.com/product/specification/O1.html", "https://www.tendacn.com/product/specification/O1.html")</f>
        <v>https://www.tendacn.com/product/specification/O1.html</v>
      </c>
    </row>
    <row r="77" spans="1:8" ht="96" customHeight="1" x14ac:dyDescent="0.25">
      <c r="A77" s="30" t="s">
        <v>176</v>
      </c>
      <c r="B77" s="39" t="s">
        <v>112</v>
      </c>
      <c r="C77" s="35"/>
      <c r="D77" s="12">
        <v>1175000</v>
      </c>
      <c r="E77" s="12">
        <v>940000</v>
      </c>
      <c r="F77" s="17">
        <v>20</v>
      </c>
      <c r="G77" s="24" t="s">
        <v>158</v>
      </c>
      <c r="H77" s="50" t="str">
        <f>HYPERLINK("https://www.tendacn.com/product/specification/OS3.html", "https://www.tendacn.com/product/specification/OS3.html")</f>
        <v>https://www.tendacn.com/product/specification/OS3.html</v>
      </c>
    </row>
    <row r="78" spans="1:8" ht="15.75" customHeight="1" x14ac:dyDescent="0.25">
      <c r="A78" s="104" t="s">
        <v>113</v>
      </c>
      <c r="B78" s="105"/>
      <c r="C78" s="38"/>
      <c r="D78" s="15"/>
      <c r="E78" s="15"/>
      <c r="F78" s="18"/>
      <c r="G78" s="23"/>
      <c r="H78" s="49"/>
    </row>
    <row r="79" spans="1:8" ht="95.45" customHeight="1" x14ac:dyDescent="0.25">
      <c r="A79" s="30" t="s">
        <v>144</v>
      </c>
      <c r="B79" s="39" t="s">
        <v>145</v>
      </c>
      <c r="C79" s="35"/>
      <c r="D79" s="12">
        <v>1875000</v>
      </c>
      <c r="E79" s="12">
        <v>1500000</v>
      </c>
      <c r="F79" s="17">
        <v>5</v>
      </c>
      <c r="G79" s="24" t="s">
        <v>178</v>
      </c>
      <c r="H79" s="48" t="str">
        <f>HYPERLINK("https://www.tendacn.com/product/specification/G1.html", "https://www.tendacn.com/product/specification/G1.html")</f>
        <v>https://www.tendacn.com/product/specification/G1.html</v>
      </c>
    </row>
    <row r="80" spans="1:8" ht="15.75" customHeight="1" x14ac:dyDescent="0.25">
      <c r="A80" s="104" t="s">
        <v>114</v>
      </c>
      <c r="B80" s="105"/>
      <c r="C80" s="38"/>
      <c r="D80" s="15"/>
      <c r="E80" s="15"/>
      <c r="F80" s="18"/>
      <c r="G80" s="23"/>
      <c r="H80" s="49"/>
    </row>
    <row r="81" spans="1:8" ht="95.45" customHeight="1" x14ac:dyDescent="0.25">
      <c r="A81" s="33" t="s">
        <v>115</v>
      </c>
      <c r="B81" s="39" t="s">
        <v>141</v>
      </c>
      <c r="C81" s="35"/>
      <c r="D81" s="12">
        <v>225000</v>
      </c>
      <c r="E81" s="12">
        <v>180000</v>
      </c>
      <c r="F81" s="17"/>
      <c r="G81" s="24" t="s">
        <v>177</v>
      </c>
      <c r="H81" s="50" t="str">
        <f>HYPERLINK("https://www.tendacn.com/product/specification/SP3EU.html", "https://www.tendacn.com/product/specification/SP3EU.html")</f>
        <v>https://www.tendacn.com/product/specification/SP3EU.html</v>
      </c>
    </row>
    <row r="82" spans="1:8" ht="15.75" customHeight="1" x14ac:dyDescent="0.25">
      <c r="A82" s="104" t="s">
        <v>191</v>
      </c>
      <c r="B82" s="105"/>
      <c r="C82" s="38"/>
      <c r="D82" s="15"/>
      <c r="E82" s="15"/>
      <c r="F82" s="18"/>
      <c r="G82" s="69"/>
      <c r="H82" s="94"/>
    </row>
    <row r="83" spans="1:8" ht="95.45" customHeight="1" x14ac:dyDescent="0.25">
      <c r="A83" s="67" t="s">
        <v>192</v>
      </c>
      <c r="B83" s="39" t="s">
        <v>197</v>
      </c>
      <c r="C83" s="35"/>
      <c r="D83" s="12">
        <v>350000</v>
      </c>
      <c r="E83" s="12">
        <v>280000</v>
      </c>
      <c r="F83" s="68">
        <v>60</v>
      </c>
      <c r="G83" s="70" t="s">
        <v>194</v>
      </c>
      <c r="H83" s="85" t="s">
        <v>195</v>
      </c>
    </row>
    <row r="84" spans="1:8" ht="95.45" customHeight="1" x14ac:dyDescent="0.25">
      <c r="A84" s="67" t="s">
        <v>193</v>
      </c>
      <c r="B84" s="39" t="s">
        <v>198</v>
      </c>
      <c r="C84" s="35"/>
      <c r="D84" s="12">
        <v>350000</v>
      </c>
      <c r="E84" s="12">
        <v>280000</v>
      </c>
      <c r="F84" s="68">
        <v>60</v>
      </c>
      <c r="G84" s="70" t="s">
        <v>194</v>
      </c>
      <c r="H84" s="85" t="s">
        <v>196</v>
      </c>
    </row>
    <row r="85" spans="1:8" ht="15.75" customHeight="1" x14ac:dyDescent="0.25">
      <c r="A85" s="33"/>
      <c r="B85" s="39"/>
      <c r="C85" s="26"/>
      <c r="D85" s="12"/>
      <c r="E85" s="12"/>
      <c r="F85" s="17"/>
      <c r="H85" s="100"/>
    </row>
    <row r="86" spans="1:8" ht="9.6" customHeight="1" x14ac:dyDescent="0.25">
      <c r="A86" s="106"/>
      <c r="B86" s="106"/>
      <c r="C86" s="106"/>
      <c r="D86" s="106"/>
      <c r="E86" s="106"/>
      <c r="F86" s="106"/>
    </row>
    <row r="87" spans="1:8" ht="18.75" customHeight="1" x14ac:dyDescent="0.25">
      <c r="A87" s="107"/>
      <c r="B87" s="107"/>
      <c r="C87" s="108"/>
      <c r="D87" s="107"/>
      <c r="E87" s="107"/>
      <c r="F87" s="107"/>
      <c r="G87" s="109"/>
      <c r="H87" s="109"/>
    </row>
  </sheetData>
  <mergeCells count="28">
    <mergeCell ref="C73:C74"/>
    <mergeCell ref="A70:B70"/>
    <mergeCell ref="A72:B72"/>
    <mergeCell ref="A29:B29"/>
    <mergeCell ref="A31:B31"/>
    <mergeCell ref="A33:B33"/>
    <mergeCell ref="A38:B38"/>
    <mergeCell ref="A78:B78"/>
    <mergeCell ref="A80:B80"/>
    <mergeCell ref="A41:B41"/>
    <mergeCell ref="A46:B46"/>
    <mergeCell ref="A55:B55"/>
    <mergeCell ref="A58:B58"/>
    <mergeCell ref="A67:B67"/>
    <mergeCell ref="A82:B82"/>
    <mergeCell ref="A87:H87"/>
    <mergeCell ref="A1:F2"/>
    <mergeCell ref="A3:F3"/>
    <mergeCell ref="A4:F4"/>
    <mergeCell ref="A86:F86"/>
    <mergeCell ref="G1:H3"/>
    <mergeCell ref="A10:B10"/>
    <mergeCell ref="A12:B12"/>
    <mergeCell ref="A8:B8"/>
    <mergeCell ref="A14:B14"/>
    <mergeCell ref="A19:B19"/>
    <mergeCell ref="A23:B23"/>
    <mergeCell ref="A75:B75"/>
  </mergeCells>
  <hyperlinks>
    <hyperlink ref="H83" r:id="rId1" xr:uid="{00000000-0004-0000-0100-000000000000}"/>
    <hyperlink ref="H84" r:id="rId2" xr:uid="{00000000-0004-0000-0100-000001000000}"/>
  </hyperlinks>
  <pageMargins left="0.25" right="0.25" top="0.75" bottom="0.75" header="0.3" footer="0.3"/>
  <pageSetup paperSize="9" scale="68" orientation="portrait" r:id="rId3"/>
  <drawing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4A86E8"/>
  </sheetPr>
  <dimension ref="A1:I34"/>
  <sheetViews>
    <sheetView topLeftCell="A28" zoomScale="85" zoomScaleNormal="85" workbookViewId="0">
      <selection activeCell="H19" sqref="H19"/>
    </sheetView>
  </sheetViews>
  <sheetFormatPr defaultColWidth="14.5703125" defaultRowHeight="15" x14ac:dyDescent="0.25"/>
  <cols>
    <col min="1" max="1" width="16.7109375" style="20" customWidth="1"/>
    <col min="2" max="2" width="38.7109375" style="29" customWidth="1"/>
    <col min="3" max="3" width="31.28515625" customWidth="1"/>
    <col min="4" max="5" width="11.7109375" customWidth="1"/>
    <col min="6" max="6" width="11.28515625" style="20" customWidth="1"/>
    <col min="7" max="7" width="42.85546875" style="27" hidden="1" customWidth="1"/>
    <col min="8" max="8" width="38.7109375" style="20" customWidth="1"/>
    <col min="9" max="9" width="34.7109375" style="51" customWidth="1"/>
  </cols>
  <sheetData>
    <row r="1" spans="1:9" ht="32.450000000000003" customHeight="1" x14ac:dyDescent="0.25">
      <c r="A1" s="111"/>
      <c r="B1" s="111"/>
      <c r="C1" s="111"/>
      <c r="D1" s="111"/>
      <c r="E1" s="111"/>
      <c r="F1" s="111"/>
      <c r="G1" s="111"/>
      <c r="H1" s="111"/>
      <c r="I1" s="111"/>
    </row>
    <row r="2" spans="1:9" ht="85.15" customHeight="1" x14ac:dyDescent="0.25">
      <c r="A2" s="112"/>
      <c r="B2" s="112"/>
      <c r="C2" s="112"/>
      <c r="D2" s="112"/>
      <c r="E2" s="112"/>
      <c r="F2" s="112"/>
      <c r="G2" s="128"/>
      <c r="H2" s="128"/>
      <c r="I2" s="128"/>
    </row>
    <row r="3" spans="1:9" ht="32.25" x14ac:dyDescent="0.25">
      <c r="A3" s="113" t="s">
        <v>116</v>
      </c>
      <c r="B3" s="114"/>
      <c r="C3" s="114"/>
      <c r="D3" s="114"/>
      <c r="E3" s="114"/>
      <c r="F3" s="115"/>
      <c r="G3" s="128"/>
      <c r="H3" s="128"/>
      <c r="I3" s="128"/>
    </row>
    <row r="4" spans="1:9" ht="21" x14ac:dyDescent="0.25">
      <c r="A4" s="116" t="s">
        <v>142</v>
      </c>
      <c r="B4" s="116"/>
      <c r="C4" s="117"/>
      <c r="D4" s="116"/>
      <c r="E4" s="116"/>
      <c r="F4" s="116"/>
      <c r="G4" s="10"/>
      <c r="H4" s="46"/>
      <c r="I4" s="46"/>
    </row>
    <row r="5" spans="1:9" ht="15.75" customHeight="1" x14ac:dyDescent="0.25">
      <c r="A5" s="5" t="s">
        <v>1</v>
      </c>
      <c r="B5" s="5" t="s">
        <v>2</v>
      </c>
      <c r="C5" s="6"/>
      <c r="D5" s="13" t="s">
        <v>139</v>
      </c>
      <c r="E5" s="6" t="s">
        <v>3</v>
      </c>
      <c r="F5" s="7" t="s">
        <v>4</v>
      </c>
      <c r="G5" s="7" t="s">
        <v>117</v>
      </c>
      <c r="H5" s="7" t="s">
        <v>5</v>
      </c>
      <c r="I5" s="4" t="s">
        <v>6</v>
      </c>
    </row>
    <row r="6" spans="1:9" ht="15.75" customHeight="1" x14ac:dyDescent="0.25">
      <c r="A6" s="74" t="s">
        <v>118</v>
      </c>
      <c r="B6" s="73"/>
      <c r="C6" s="75"/>
      <c r="D6" s="75"/>
      <c r="E6" s="75"/>
      <c r="F6" s="94"/>
      <c r="G6" s="75"/>
      <c r="H6" s="94"/>
      <c r="I6" s="76"/>
    </row>
    <row r="7" spans="1:9" ht="132.6" customHeight="1" x14ac:dyDescent="0.25">
      <c r="A7" s="80" t="s">
        <v>159</v>
      </c>
      <c r="B7" s="81" t="s">
        <v>160</v>
      </c>
      <c r="C7" s="82"/>
      <c r="D7" s="83">
        <v>603000</v>
      </c>
      <c r="E7" s="83">
        <v>335000</v>
      </c>
      <c r="F7" s="89">
        <v>30</v>
      </c>
      <c r="G7" s="84" t="s">
        <v>174</v>
      </c>
      <c r="H7" s="101" t="s">
        <v>233</v>
      </c>
      <c r="I7" s="85" t="s">
        <v>173</v>
      </c>
    </row>
    <row r="8" spans="1:9" s="27" customFormat="1" ht="132.6" customHeight="1" x14ac:dyDescent="0.25">
      <c r="A8" s="80" t="s">
        <v>162</v>
      </c>
      <c r="B8" s="81" t="s">
        <v>204</v>
      </c>
      <c r="C8" s="82"/>
      <c r="D8" s="83">
        <v>742000</v>
      </c>
      <c r="E8" s="83">
        <v>412000</v>
      </c>
      <c r="F8" s="89">
        <v>30</v>
      </c>
      <c r="G8" s="84" t="s">
        <v>174</v>
      </c>
      <c r="H8" s="101" t="s">
        <v>233</v>
      </c>
      <c r="I8" s="85" t="s">
        <v>203</v>
      </c>
    </row>
    <row r="9" spans="1:9" s="27" customFormat="1" ht="132.6" customHeight="1" x14ac:dyDescent="0.25">
      <c r="A9" s="80" t="s">
        <v>161</v>
      </c>
      <c r="B9" s="81" t="s">
        <v>119</v>
      </c>
      <c r="C9" s="82"/>
      <c r="D9" s="83">
        <v>1069000</v>
      </c>
      <c r="E9" s="83">
        <v>594000</v>
      </c>
      <c r="F9" s="89">
        <v>30</v>
      </c>
      <c r="G9" s="84" t="s">
        <v>120</v>
      </c>
      <c r="H9" s="101" t="s">
        <v>233</v>
      </c>
      <c r="I9" s="85" t="s">
        <v>202</v>
      </c>
    </row>
    <row r="10" spans="1:9" ht="15.75" customHeight="1" x14ac:dyDescent="0.25">
      <c r="A10" s="86" t="s">
        <v>121</v>
      </c>
      <c r="B10" s="87"/>
      <c r="C10" s="88"/>
      <c r="D10" s="88"/>
      <c r="E10" s="88"/>
      <c r="F10" s="86"/>
      <c r="G10" s="88"/>
      <c r="H10" s="86"/>
      <c r="I10" s="86"/>
    </row>
    <row r="11" spans="1:9" ht="132.6" customHeight="1" x14ac:dyDescent="0.25">
      <c r="A11" s="89" t="s">
        <v>163</v>
      </c>
      <c r="B11" s="90" t="s">
        <v>166</v>
      </c>
      <c r="C11" s="91"/>
      <c r="D11" s="83">
        <v>1224000</v>
      </c>
      <c r="E11" s="83">
        <v>680000</v>
      </c>
      <c r="F11" s="89">
        <v>8</v>
      </c>
      <c r="G11" s="92" t="s">
        <v>217</v>
      </c>
      <c r="H11" s="101" t="s">
        <v>232</v>
      </c>
      <c r="I11" s="93" t="s">
        <v>201</v>
      </c>
    </row>
    <row r="12" spans="1:9" ht="132.6" customHeight="1" x14ac:dyDescent="0.25">
      <c r="A12" s="89" t="s">
        <v>122</v>
      </c>
      <c r="B12" s="81" t="s">
        <v>123</v>
      </c>
      <c r="C12" s="91"/>
      <c r="D12" s="83">
        <v>1404000</v>
      </c>
      <c r="E12" s="83">
        <v>780000</v>
      </c>
      <c r="F12" s="89">
        <v>18</v>
      </c>
      <c r="G12" s="84" t="s">
        <v>124</v>
      </c>
      <c r="H12" s="101" t="s">
        <v>232</v>
      </c>
      <c r="I12" s="93" t="s">
        <v>205</v>
      </c>
    </row>
    <row r="13" spans="1:9" ht="15.75" customHeight="1" x14ac:dyDescent="0.25">
      <c r="A13" s="86" t="s">
        <v>125</v>
      </c>
      <c r="B13" s="87"/>
      <c r="C13" s="88"/>
      <c r="D13" s="88"/>
      <c r="E13" s="88"/>
      <c r="F13" s="86"/>
      <c r="G13" s="88"/>
      <c r="H13" s="86"/>
      <c r="I13" s="86"/>
    </row>
    <row r="14" spans="1:9" s="27" customFormat="1" ht="132" customHeight="1" x14ac:dyDescent="0.25">
      <c r="A14" s="89" t="s">
        <v>126</v>
      </c>
      <c r="B14" s="81" t="s">
        <v>127</v>
      </c>
      <c r="C14" s="82"/>
      <c r="D14" s="83">
        <v>1944000</v>
      </c>
      <c r="E14" s="83">
        <v>1080000</v>
      </c>
      <c r="F14" s="89"/>
      <c r="G14" s="84" t="s">
        <v>128</v>
      </c>
      <c r="H14" s="101" t="s">
        <v>232</v>
      </c>
      <c r="I14" s="93" t="s">
        <v>206</v>
      </c>
    </row>
    <row r="15" spans="1:9" ht="15.75" customHeight="1" x14ac:dyDescent="0.25">
      <c r="A15" s="86" t="s">
        <v>164</v>
      </c>
      <c r="B15" s="87"/>
      <c r="C15" s="88"/>
      <c r="D15" s="88"/>
      <c r="E15" s="88"/>
      <c r="F15" s="86"/>
      <c r="G15" s="88"/>
      <c r="H15" s="86"/>
      <c r="I15" s="86"/>
    </row>
    <row r="16" spans="1:9" s="27" customFormat="1" ht="132" customHeight="1" x14ac:dyDescent="0.25">
      <c r="A16" s="89" t="s">
        <v>199</v>
      </c>
      <c r="B16" s="81" t="s">
        <v>165</v>
      </c>
      <c r="C16" s="82"/>
      <c r="D16" s="83">
        <v>891000</v>
      </c>
      <c r="E16" s="83">
        <v>495000</v>
      </c>
      <c r="F16" s="89"/>
      <c r="G16" s="92" t="s">
        <v>218</v>
      </c>
      <c r="H16" s="101" t="s">
        <v>232</v>
      </c>
      <c r="I16" s="85" t="s">
        <v>207</v>
      </c>
    </row>
    <row r="17" spans="1:9" s="27" customFormat="1" ht="132" customHeight="1" x14ac:dyDescent="0.25">
      <c r="A17" s="89" t="s">
        <v>200</v>
      </c>
      <c r="B17" s="81" t="s">
        <v>165</v>
      </c>
      <c r="C17" s="82"/>
      <c r="D17" s="83">
        <v>1188000</v>
      </c>
      <c r="E17" s="83">
        <v>660000</v>
      </c>
      <c r="F17" s="89">
        <v>24</v>
      </c>
      <c r="G17" s="92" t="s">
        <v>219</v>
      </c>
      <c r="H17" s="101" t="s">
        <v>232</v>
      </c>
      <c r="I17" s="93" t="s">
        <v>208</v>
      </c>
    </row>
    <row r="18" spans="1:9" ht="15.75" customHeight="1" x14ac:dyDescent="0.25">
      <c r="A18" s="86"/>
      <c r="B18" s="87"/>
      <c r="C18" s="88"/>
      <c r="D18" s="88"/>
      <c r="E18" s="88"/>
      <c r="F18" s="86"/>
      <c r="G18" s="88"/>
      <c r="H18" s="86"/>
      <c r="I18" s="86"/>
    </row>
    <row r="19" spans="1:9" ht="131.44999999999999" customHeight="1" x14ac:dyDescent="0.25">
      <c r="A19" s="89" t="s">
        <v>172</v>
      </c>
      <c r="B19" s="81" t="s">
        <v>210</v>
      </c>
      <c r="C19" s="91"/>
      <c r="D19" s="83">
        <v>711000</v>
      </c>
      <c r="E19" s="83">
        <v>395000</v>
      </c>
      <c r="F19" s="89">
        <v>24</v>
      </c>
      <c r="G19" s="84" t="s">
        <v>209</v>
      </c>
      <c r="H19" s="101" t="s">
        <v>231</v>
      </c>
      <c r="I19" s="85" t="s">
        <v>211</v>
      </c>
    </row>
    <row r="20" spans="1:9" ht="15.75" customHeight="1" x14ac:dyDescent="0.25">
      <c r="A20" s="86"/>
      <c r="B20" s="87"/>
      <c r="C20" s="88"/>
      <c r="D20" s="88"/>
      <c r="E20" s="88"/>
      <c r="F20" s="86"/>
      <c r="G20" s="88"/>
      <c r="H20" s="86"/>
      <c r="I20" s="86"/>
    </row>
    <row r="21" spans="1:9" s="27" customFormat="1" ht="132" customHeight="1" x14ac:dyDescent="0.25">
      <c r="A21" s="89" t="s">
        <v>167</v>
      </c>
      <c r="B21" s="81" t="s">
        <v>224</v>
      </c>
      <c r="C21" s="82"/>
      <c r="D21" s="83">
        <v>1069000</v>
      </c>
      <c r="E21" s="83">
        <v>594000</v>
      </c>
      <c r="F21" s="89">
        <v>24</v>
      </c>
      <c r="G21" s="92" t="s">
        <v>215</v>
      </c>
      <c r="H21" s="101" t="s">
        <v>230</v>
      </c>
      <c r="I21" s="85" t="s">
        <v>212</v>
      </c>
    </row>
    <row r="22" spans="1:9" ht="132" customHeight="1" x14ac:dyDescent="0.25">
      <c r="A22" s="89" t="s">
        <v>168</v>
      </c>
      <c r="B22" s="81" t="s">
        <v>213</v>
      </c>
      <c r="C22" s="91"/>
      <c r="D22" s="83">
        <v>911000</v>
      </c>
      <c r="E22" s="83">
        <v>506000</v>
      </c>
      <c r="F22" s="89">
        <v>24</v>
      </c>
      <c r="G22" s="92" t="s">
        <v>216</v>
      </c>
      <c r="H22" s="101" t="s">
        <v>230</v>
      </c>
      <c r="I22" s="85" t="s">
        <v>214</v>
      </c>
    </row>
    <row r="23" spans="1:9" ht="132" customHeight="1" x14ac:dyDescent="0.25">
      <c r="A23" s="89" t="s">
        <v>169</v>
      </c>
      <c r="B23" s="81" t="s">
        <v>227</v>
      </c>
      <c r="C23" s="91"/>
      <c r="D23" s="83">
        <v>1030000</v>
      </c>
      <c r="E23" s="83">
        <v>572000</v>
      </c>
      <c r="F23" s="89">
        <v>24</v>
      </c>
      <c r="G23" s="92" t="s">
        <v>220</v>
      </c>
      <c r="H23" s="101" t="s">
        <v>230</v>
      </c>
      <c r="I23" s="85" t="s">
        <v>221</v>
      </c>
    </row>
    <row r="24" spans="1:9" ht="132" customHeight="1" x14ac:dyDescent="0.25">
      <c r="A24" s="89" t="s">
        <v>170</v>
      </c>
      <c r="B24" s="81" t="s">
        <v>223</v>
      </c>
      <c r="C24" s="91"/>
      <c r="D24" s="83">
        <v>1267000</v>
      </c>
      <c r="E24" s="83">
        <v>704000</v>
      </c>
      <c r="F24" s="89">
        <v>24</v>
      </c>
      <c r="G24" s="92" t="s">
        <v>222</v>
      </c>
      <c r="H24" s="101" t="s">
        <v>230</v>
      </c>
      <c r="I24" s="85" t="s">
        <v>228</v>
      </c>
    </row>
    <row r="25" spans="1:9" ht="132" customHeight="1" x14ac:dyDescent="0.25">
      <c r="A25" s="89" t="s">
        <v>171</v>
      </c>
      <c r="B25" s="81" t="s">
        <v>226</v>
      </c>
      <c r="C25" s="91"/>
      <c r="D25" s="83">
        <v>1346000</v>
      </c>
      <c r="E25" s="83">
        <v>748000</v>
      </c>
      <c r="F25" s="89">
        <v>24</v>
      </c>
      <c r="G25" s="92" t="s">
        <v>225</v>
      </c>
      <c r="H25" s="101" t="s">
        <v>230</v>
      </c>
      <c r="I25" s="85" t="s">
        <v>229</v>
      </c>
    </row>
    <row r="26" spans="1:9" ht="15.75" customHeight="1" x14ac:dyDescent="0.25">
      <c r="A26" s="77" t="s">
        <v>129</v>
      </c>
      <c r="B26" s="78"/>
      <c r="C26" s="79"/>
      <c r="D26" s="79"/>
      <c r="E26" s="79"/>
      <c r="F26" s="47"/>
      <c r="G26" s="79"/>
      <c r="H26" s="47"/>
      <c r="I26" s="47"/>
    </row>
    <row r="27" spans="1:9" ht="131.44999999999999" customHeight="1" x14ac:dyDescent="0.25">
      <c r="A27" s="96" t="s">
        <v>130</v>
      </c>
      <c r="B27" s="39" t="s">
        <v>131</v>
      </c>
      <c r="C27" s="3"/>
      <c r="D27" s="12">
        <v>850000</v>
      </c>
      <c r="E27" s="83">
        <v>660000</v>
      </c>
      <c r="F27" s="17"/>
      <c r="G27" s="28" t="s">
        <v>140</v>
      </c>
      <c r="H27" s="102"/>
      <c r="I27" s="50" t="s">
        <v>234</v>
      </c>
    </row>
    <row r="28" spans="1:9" ht="131.44999999999999" customHeight="1" x14ac:dyDescent="0.25">
      <c r="A28" s="97" t="s">
        <v>132</v>
      </c>
      <c r="B28" s="39" t="s">
        <v>133</v>
      </c>
      <c r="C28" s="3"/>
      <c r="D28" s="12">
        <v>1200000</v>
      </c>
      <c r="E28" s="83">
        <v>990000</v>
      </c>
      <c r="F28" s="17"/>
      <c r="G28" s="28" t="s">
        <v>134</v>
      </c>
      <c r="H28" s="102"/>
      <c r="I28" s="48" t="s">
        <v>235</v>
      </c>
    </row>
    <row r="29" spans="1:9" ht="15.75" customHeight="1" x14ac:dyDescent="0.25">
      <c r="A29" s="71" t="s">
        <v>135</v>
      </c>
      <c r="B29" s="43"/>
      <c r="C29" s="1"/>
      <c r="D29" s="1"/>
      <c r="E29" s="1"/>
      <c r="F29" s="95"/>
      <c r="G29" s="2"/>
      <c r="H29" s="95"/>
      <c r="I29" s="49"/>
    </row>
    <row r="30" spans="1:9" ht="132" customHeight="1" x14ac:dyDescent="0.25">
      <c r="A30" s="17" t="s">
        <v>136</v>
      </c>
      <c r="B30" s="42" t="s">
        <v>137</v>
      </c>
      <c r="C30" s="3"/>
      <c r="D30" s="12">
        <v>5440000</v>
      </c>
      <c r="E30" s="83">
        <v>3520000</v>
      </c>
      <c r="F30" s="17"/>
      <c r="G30" s="28" t="s">
        <v>138</v>
      </c>
      <c r="H30" s="17"/>
      <c r="I30" s="48" t="s">
        <v>236</v>
      </c>
    </row>
    <row r="31" spans="1:9" ht="15.75" customHeight="1" x14ac:dyDescent="0.25">
      <c r="A31" s="72"/>
      <c r="B31" s="44"/>
      <c r="C31" s="8"/>
      <c r="D31" s="8"/>
      <c r="E31" s="8"/>
      <c r="F31" s="51"/>
      <c r="G31" s="8"/>
      <c r="H31" s="51"/>
      <c r="I31" s="9"/>
    </row>
    <row r="32" spans="1:9" ht="9" customHeight="1" x14ac:dyDescent="0.25">
      <c r="A32" s="127"/>
      <c r="B32" s="127"/>
      <c r="C32" s="127"/>
      <c r="D32" s="127"/>
      <c r="E32" s="127"/>
      <c r="F32" s="127"/>
      <c r="G32" s="11"/>
      <c r="H32" s="21"/>
    </row>
    <row r="33" spans="1:9" ht="115.9" customHeight="1" x14ac:dyDescent="0.25">
      <c r="A33" s="125"/>
      <c r="B33" s="126"/>
      <c r="C33" s="126"/>
      <c r="D33" s="126"/>
      <c r="E33" s="126"/>
      <c r="F33" s="126"/>
      <c r="G33" s="45"/>
      <c r="H33" s="103"/>
    </row>
    <row r="34" spans="1:9" ht="18.75" customHeight="1" x14ac:dyDescent="0.25">
      <c r="A34" s="107"/>
      <c r="B34" s="107"/>
      <c r="C34" s="108"/>
      <c r="D34" s="107"/>
      <c r="E34" s="107"/>
      <c r="F34" s="107"/>
      <c r="G34" s="109"/>
      <c r="H34" s="109"/>
      <c r="I34" s="109"/>
    </row>
  </sheetData>
  <mergeCells count="7">
    <mergeCell ref="A34:I34"/>
    <mergeCell ref="A33:F33"/>
    <mergeCell ref="A1:F2"/>
    <mergeCell ref="A3:F3"/>
    <mergeCell ref="A4:F4"/>
    <mergeCell ref="A32:F32"/>
    <mergeCell ref="G1:I3"/>
  </mergeCells>
  <hyperlinks>
    <hyperlink ref="I7" r:id="rId1" xr:uid="{00000000-0004-0000-0200-000000000000}"/>
    <hyperlink ref="I9" r:id="rId2" xr:uid="{00000000-0004-0000-0200-000001000000}"/>
    <hyperlink ref="I8" r:id="rId3" xr:uid="{00000000-0004-0000-0200-000002000000}"/>
    <hyperlink ref="I16" r:id="rId4" xr:uid="{00000000-0004-0000-0200-000003000000}"/>
    <hyperlink ref="I19" r:id="rId5" xr:uid="{00000000-0004-0000-0200-000004000000}"/>
    <hyperlink ref="I21" r:id="rId6" xr:uid="{00000000-0004-0000-0200-000005000000}"/>
    <hyperlink ref="I22" r:id="rId7" xr:uid="{00000000-0004-0000-0200-000006000000}"/>
    <hyperlink ref="I23" r:id="rId8" xr:uid="{00000000-0004-0000-0200-000007000000}"/>
    <hyperlink ref="I24" r:id="rId9" xr:uid="{00000000-0004-0000-0200-000008000000}"/>
    <hyperlink ref="I25" r:id="rId10" xr:uid="{00000000-0004-0000-0200-000009000000}"/>
    <hyperlink ref="I28" r:id="rId11" xr:uid="{00000000-0004-0000-0200-00000A000000}"/>
    <hyperlink ref="I30" r:id="rId12" xr:uid="{00000000-0004-0000-0200-00000B000000}"/>
  </hyperlinks>
  <pageMargins left="0.25" right="0.25" top="0.75" bottom="0.75" header="0.3" footer="0.3"/>
  <pageSetup paperSize="9" scale="81" orientation="portrait" r:id="rId13"/>
  <drawing r:id="rId14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</vt:i4>
      </vt:variant>
      <vt:variant>
        <vt:lpstr>Named Ranges</vt:lpstr>
      </vt:variant>
      <vt:variant>
        <vt:i4>2</vt:i4>
      </vt:variant>
    </vt:vector>
  </HeadingPairs>
  <TitlesOfParts>
    <vt:vector size="4" baseType="lpstr">
      <vt:lpstr>TENDA</vt:lpstr>
      <vt:lpstr>Camera</vt:lpstr>
      <vt:lpstr>Camera!Print_Area</vt:lpstr>
      <vt:lpstr>TENDA!Print_Area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openpyxl</dc:creator>
  <cp:lastModifiedBy>Admin</cp:lastModifiedBy>
  <cp:lastPrinted>2025-01-06T13:14:05Z</cp:lastPrinted>
  <dcterms:created xsi:type="dcterms:W3CDTF">2025-01-06T19:04:14Z</dcterms:created>
  <dcterms:modified xsi:type="dcterms:W3CDTF">2025-02-20T07:43:51Z</dcterms:modified>
</cp:coreProperties>
</file>